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730" tabRatio="684" activeTab="1"/>
  </bookViews>
  <sheets>
    <sheet name="strana1" sheetId="1" r:id="rId1"/>
    <sheet name="strana2" sheetId="2" r:id="rId2"/>
  </sheets>
  <definedNames>
    <definedName name="_xlnm.Print_Area" localSheetId="0">'strana1'!$A$1:$AC$82</definedName>
    <definedName name="_xlnm.Print_Area" localSheetId="1">'strana2'!$A$1:$E$66</definedName>
  </definedNames>
  <calcPr fullCalcOnLoad="1"/>
</workbook>
</file>

<file path=xl/sharedStrings.xml><?xml version="1.0" encoding="utf-8"?>
<sst xmlns="http://schemas.openxmlformats.org/spreadsheetml/2006/main" count="176" uniqueCount="161">
  <si>
    <t xml:space="preserve">  Datum podání PŘEHLEDU (vyplňuje VZP):</t>
  </si>
  <si>
    <t xml:space="preserve">   Kód:</t>
  </si>
  <si>
    <t>111</t>
  </si>
  <si>
    <t xml:space="preserve">  Razítko podatelny VZP, podpis</t>
  </si>
  <si>
    <t xml:space="preserve">         (§ 24 odst. 2 a 3 zák. č. 592/1992 Sb., ve znění pozdějších předpisů)</t>
  </si>
  <si>
    <t xml:space="preserve">  Příjmení a jméno:</t>
  </si>
  <si>
    <t>Číslo pojištěnce z průkazu pojištěnce VZP (rodné číslo):</t>
  </si>
  <si>
    <t xml:space="preserve">  Adresa trvalého pobytu:</t>
  </si>
  <si>
    <t xml:space="preserve">  PSČ:</t>
  </si>
  <si>
    <t>tel.:</t>
  </si>
  <si>
    <t xml:space="preserve">  DAŇOVÉ PŘIZNÁNÍ  jsem podal u FÚ dne:                 </t>
  </si>
  <si>
    <t xml:space="preserve">  DAŇOVÉ PŘIZNÁNÍ  mělo být podáno dne:          </t>
  </si>
  <si>
    <t>A</t>
  </si>
  <si>
    <t>-</t>
  </si>
  <si>
    <r>
      <t xml:space="preserve">NEMÁM </t>
    </r>
    <r>
      <rPr>
        <sz val="9"/>
        <rFont val="Arial CE"/>
        <family val="0"/>
      </rPr>
      <t>přeplatek pojistného.</t>
    </r>
  </si>
  <si>
    <t>B</t>
  </si>
  <si>
    <r>
      <t xml:space="preserve">NEŽÁDÁM </t>
    </r>
    <r>
      <rPr>
        <sz val="9"/>
        <rFont val="Arial CE"/>
        <family val="0"/>
      </rPr>
      <t>o vrácení přeplatku. Žádám o použití přeplatku na úhrady záloh na pojistné v dalším období.</t>
    </r>
  </si>
  <si>
    <t>C</t>
  </si>
  <si>
    <t xml:space="preserve">  Přeplatek bude vrácen poštovní poukázkou nebo převodem na účet podle níže uvedených údajů.</t>
  </si>
  <si>
    <r>
      <t xml:space="preserve"> </t>
    </r>
    <r>
      <rPr>
        <b/>
        <sz val="10"/>
        <rFont val="Arial CE"/>
        <family val="2"/>
      </rPr>
      <t xml:space="preserve"> Prohlášení</t>
    </r>
  </si>
  <si>
    <t xml:space="preserve">  Dne:      </t>
  </si>
  <si>
    <t>Řádek</t>
  </si>
  <si>
    <t>Text</t>
  </si>
  <si>
    <t>Vyplní pojištěnec (Kč,měsíce)</t>
  </si>
  <si>
    <t xml:space="preserve">Nová výše zálohy OSVČ </t>
  </si>
  <si>
    <t>E-mail:</t>
  </si>
  <si>
    <t xml:space="preserve">          řádek 4</t>
  </si>
  <si>
    <t>řádek 41 - řádek 16</t>
  </si>
  <si>
    <t xml:space="preserve">   +  =  PŘEPLATEK          - = DOPLATEK</t>
  </si>
  <si>
    <t xml:space="preserve">  řádek 14 x  řádek 5</t>
  </si>
  <si>
    <t xml:space="preserve">                                                     řádek 4</t>
  </si>
  <si>
    <t>_____________________________</t>
  </si>
  <si>
    <t xml:space="preserve">Doplatek je nutno poukázat na účet územního pracoviště VZP  nejpozději do 8 dnů po podání </t>
  </si>
  <si>
    <t xml:space="preserve">Zaokrouhleno na  korunu nahoru. </t>
  </si>
  <si>
    <t>Záznamy  VZP</t>
  </si>
  <si>
    <t xml:space="preserve">  Adresa místa podnikání:</t>
  </si>
  <si>
    <t xml:space="preserve">  Adresa pro doručování, na kterou má být zasílána korespondence, je-li odlišná od adresy trvalého pobytu:</t>
  </si>
  <si>
    <r>
      <t xml:space="preserve">ŽÁDÁM </t>
    </r>
    <r>
      <rPr>
        <sz val="9"/>
        <rFont val="Arial CE"/>
        <family val="0"/>
      </rPr>
      <t xml:space="preserve">o vrácení přeplatku ve výši </t>
    </r>
  </si>
  <si>
    <t>kusů těchto poukázek.</t>
  </si>
  <si>
    <t xml:space="preserve">  směrový kód banky</t>
  </si>
  <si>
    <t>Komerční banka, a.s.</t>
  </si>
  <si>
    <t>ČSOB, a.s.</t>
  </si>
  <si>
    <t>Živnostenská banka, a.s.</t>
  </si>
  <si>
    <t>GE Money Bank, a.s.</t>
  </si>
  <si>
    <t>Česká národní banka</t>
  </si>
  <si>
    <t>Česká spořitelna, a.s.</t>
  </si>
  <si>
    <t>Fio, družstevní záložna</t>
  </si>
  <si>
    <t>Hypoteční banka, a.s.</t>
  </si>
  <si>
    <t>eBanka, a.s.</t>
  </si>
  <si>
    <t>Citibank, a.s.</t>
  </si>
  <si>
    <t xml:space="preserve">HVB Bank Czech Republic a. s. </t>
  </si>
  <si>
    <t>Česká konsolidační agentura</t>
  </si>
  <si>
    <t>ING Bank N.V.</t>
  </si>
  <si>
    <t>BAWAG Bank CZ a.s.</t>
  </si>
  <si>
    <t>Českomoravská záruční a rozvojová banka, a.s</t>
  </si>
  <si>
    <t>CALYON S.A., organizační složka</t>
  </si>
  <si>
    <t>ABN AMRO Bank N.V.</t>
  </si>
  <si>
    <t>Raiffeisenbank, a.s.</t>
  </si>
  <si>
    <t xml:space="preserve">J&amp;T Banka, a.s. </t>
  </si>
  <si>
    <t>PPF banka a.s.</t>
  </si>
  <si>
    <t>IC Banka, a. s.</t>
  </si>
  <si>
    <t>COMMERZBANK AG, pob. Praha</t>
  </si>
  <si>
    <t>Fortis Bank SA/NV, pobočka ČR</t>
  </si>
  <si>
    <t>Všeobecná úverová banka a.s., pobočka Praha</t>
  </si>
  <si>
    <t>Volksbank CZ, a.s.</t>
  </si>
  <si>
    <t>Deutsche Bank A.G. Filiale Prag</t>
  </si>
  <si>
    <t>Waldviertler Sparkasse von 1842</t>
  </si>
  <si>
    <t>Raiffeisen stavební spořitelna a.s.</t>
  </si>
  <si>
    <t>Českomoravská stavební spořitelna a. s.</t>
  </si>
  <si>
    <t>Wüstenrot-stavební spořitelna a.s.</t>
  </si>
  <si>
    <t>Wüstenrot hypoteční banka, a.s. se sídlem v Praze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</si>
  <si>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</si>
  <si>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</si>
  <si>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</si>
  <si>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</si>
  <si>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HYPO stavební spořitelna a.s.</t>
  </si>
  <si>
    <t>Česká exportní banka, a.s.</t>
  </si>
  <si>
    <t>HSBC Bank plc - pobočka Praha</t>
  </si>
  <si>
    <t>PRIVAT BANK AG der Raiffeisenlandesbank Oberösterreich v České republice</t>
  </si>
  <si>
    <t>0100</t>
  </si>
  <si>
    <t>0300</t>
  </si>
  <si>
    <t>0400</t>
  </si>
  <si>
    <t>0600</t>
  </si>
  <si>
    <t>0710</t>
  </si>
  <si>
    <t>0800</t>
  </si>
  <si>
    <r>
      <t xml:space="preserve"> </t>
    </r>
    <r>
      <rPr>
        <b/>
        <sz val="10"/>
        <rFont val="Arial CE"/>
        <family val="2"/>
      </rPr>
      <t xml:space="preserve"> Pojistné (zálohy na pojistné) platím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(vyberte z nabízených možností  a doplňte příslušné údaje):</t>
    </r>
  </si>
  <si>
    <t>max</t>
  </si>
  <si>
    <t>Platí MVZ</t>
  </si>
  <si>
    <t>Neplatí MVZ</t>
  </si>
  <si>
    <t>(vyberte z nabízených možností):</t>
  </si>
  <si>
    <t xml:space="preserve"> povinnost podávat daňové přiznání. </t>
  </si>
  <si>
    <t xml:space="preserve"> daňového poradce. </t>
  </si>
  <si>
    <t>daňového přiznání za rok 2007.</t>
  </si>
  <si>
    <t>Pokud je tato částka menší než částka řádku 9, zapíše se částka řádku 9.</t>
  </si>
  <si>
    <t>(viz bod 2  Poučení)</t>
  </si>
  <si>
    <t xml:space="preserve">Výdaje vynaložené na dosažení, zajištění a udržení příjmů ze </t>
  </si>
  <si>
    <t>(viz bod 2 Poučení )</t>
  </si>
  <si>
    <t>Z toho počet měsíců,  kdy byla OSVČ pojištěna u VZP ČR.</t>
  </si>
  <si>
    <t>0,135 x řádek 15</t>
  </si>
  <si>
    <t>Zaokrouhleno na korunu nahoru.</t>
  </si>
  <si>
    <r>
      <t>b)</t>
    </r>
    <r>
      <rPr>
        <sz val="8"/>
        <rFont val="Arial CE"/>
        <family val="2"/>
      </rPr>
      <t xml:space="preserve"> jsem  OSVČ, pro kterou platí minimální vyměřovací základ </t>
    </r>
    <r>
      <rPr>
        <vertAlign val="subscript"/>
        <sz val="8"/>
        <rFont val="Arial CE"/>
        <family val="2"/>
      </rPr>
      <t xml:space="preserve">  </t>
    </r>
  </si>
  <si>
    <r>
      <t>c)</t>
    </r>
    <r>
      <rPr>
        <sz val="8"/>
        <rFont val="Arial CE"/>
        <family val="2"/>
      </rPr>
      <t xml:space="preserve"> jsem OSVČ, která je zároveň zaměstnána, samostatná výdělečná činnost není hlavním </t>
    </r>
    <r>
      <rPr>
        <vertAlign val="subscript"/>
        <sz val="8"/>
        <rFont val="Arial CE"/>
        <family val="2"/>
      </rPr>
      <t xml:space="preserve">  </t>
    </r>
  </si>
  <si>
    <t xml:space="preserve">    zdrojem mých příjmů a nejsem povinna platit zálohy na pojistné </t>
  </si>
  <si>
    <t>…………………………………………..</t>
  </si>
  <si>
    <r>
      <t>Podpis:</t>
    </r>
    <r>
      <rPr>
        <b/>
        <sz val="9"/>
        <rFont val="Arial CE"/>
        <family val="0"/>
      </rPr>
      <t xml:space="preserve">   </t>
    </r>
  </si>
  <si>
    <r>
      <t xml:space="preserve"> </t>
    </r>
    <r>
      <rPr>
        <b/>
        <sz val="11"/>
        <rFont val="Arial CE"/>
        <family val="2"/>
      </rPr>
      <t xml:space="preserve"> </t>
    </r>
    <r>
      <rPr>
        <b/>
        <sz val="10"/>
        <rFont val="Arial CE"/>
        <family val="2"/>
      </rPr>
      <t xml:space="preserve">Přeplatek  </t>
    </r>
    <r>
      <rPr>
        <sz val="10"/>
        <rFont val="Arial CE"/>
        <family val="0"/>
      </rPr>
      <t>viz bod 7 Poučení</t>
    </r>
    <r>
      <rPr>
        <b/>
        <sz val="10"/>
        <rFont val="Arial CE"/>
        <family val="2"/>
      </rPr>
      <t xml:space="preserve"> </t>
    </r>
    <r>
      <rPr>
        <sz val="9"/>
        <rFont val="Arial CE"/>
        <family val="0"/>
      </rPr>
      <t>(vyberte jednu z nabízených možností):</t>
    </r>
  </si>
  <si>
    <t>Příjmy ze samostatné výdělečné činnosti v roce 2008</t>
  </si>
  <si>
    <t>samostatné výdělečné činnosti v roce 2008</t>
  </si>
  <si>
    <t>Vyměřovací základ zaměstnance za rok 2008:</t>
  </si>
  <si>
    <t>Pokud OSVČ nebyla v roce 2008 zaměstnancem, nebo neuplatňuje snížení maximálního vyměřovacího</t>
  </si>
  <si>
    <t>úhrn vyměřovacích základů pro odvod pojistného na zdravotní pojištění zaměstnance, kterých</t>
  </si>
  <si>
    <t>dosáhla v roce 2008 u všech zaměstnavatelů. Tuto částku OSVČ doloží potvrzením od</t>
  </si>
  <si>
    <t xml:space="preserve">zaměstnavatelů. </t>
  </si>
  <si>
    <t>(viz bod 3 Poučení)</t>
  </si>
  <si>
    <t>Počet kalendářních měsíců, ve kterých v roce 2008 trvala samostatná výdělečná činnost.</t>
  </si>
  <si>
    <t>Počet kalendářních měsíců, ve kterých byla samostatná výdělečná činnost v roce 2008 hlavním</t>
  </si>
  <si>
    <t>zdrojem příjmů. Neuvádějí se takové měsíce, ve kterých OSVČ patřila po celý kalendářní měsíc</t>
  </si>
  <si>
    <t>mezi osoby, kterým nebyl stanoven minimální vyměřovací základ.</t>
  </si>
  <si>
    <t>(viz body 10 a 11 Poučení)</t>
  </si>
  <si>
    <t>Minimální vyměřovací základ:</t>
  </si>
  <si>
    <r>
      <t xml:space="preserve">10 780 x řádek 6                          </t>
    </r>
    <r>
      <rPr>
        <b/>
        <sz val="8"/>
        <rFont val="Arial CE"/>
        <family val="2"/>
      </rPr>
      <t xml:space="preserve"> </t>
    </r>
    <r>
      <rPr>
        <b/>
        <sz val="10"/>
        <rFont val="Arial CE"/>
        <family val="0"/>
      </rPr>
      <t xml:space="preserve">       </t>
    </r>
  </si>
  <si>
    <t>0,50 x (řádek 1 - řádek 2)</t>
  </si>
  <si>
    <t>Částka přesahující maximální vyměřovací základ:</t>
  </si>
  <si>
    <t>(řádek 12 + řádek 3) - 1 034 880</t>
  </si>
  <si>
    <t>Pokud je tato částka menší než 0, zapíše se 0.</t>
  </si>
  <si>
    <t>Vyměrovací základ OSVČ za rok 2008:</t>
  </si>
  <si>
    <t>řádek 12 - řádek 13</t>
  </si>
  <si>
    <t>Pojistné za rok 2008:</t>
  </si>
  <si>
    <t xml:space="preserve">a nevráceného přeplatku podle PŘEHLEDU za rok 2007, použitého na úhradu </t>
  </si>
  <si>
    <t xml:space="preserve">Úhrn zaplacených záloh na pojistné za měsíce roku 2008, odvedených na účet VZP ČR, </t>
  </si>
  <si>
    <t>(viz bod 7 Poučení)</t>
  </si>
  <si>
    <t xml:space="preserve">záloh v roce 2008.  </t>
  </si>
  <si>
    <t>(viz bod 4 Poučení)</t>
  </si>
  <si>
    <r>
      <t xml:space="preserve"> </t>
    </r>
    <r>
      <rPr>
        <b/>
        <sz val="8"/>
        <rFont val="Arial CE"/>
        <family val="0"/>
      </rPr>
      <t xml:space="preserve">Vyberte z nabízených možností </t>
    </r>
    <r>
      <rPr>
        <b/>
        <sz val="8"/>
        <rFont val="Arial CE"/>
        <family val="2"/>
      </rPr>
      <t xml:space="preserve">  </t>
    </r>
  </si>
  <si>
    <t>(viz bod 12 Poučení)</t>
  </si>
  <si>
    <r>
      <t>a)</t>
    </r>
    <r>
      <rPr>
        <sz val="8"/>
        <rFont val="Arial CE"/>
        <family val="2"/>
      </rPr>
      <t xml:space="preserve"> jsem OSVČ,  pro kterou není stanoven minimální vyměřovací základ </t>
    </r>
  </si>
  <si>
    <t>(viz bod 10 Poučení)</t>
  </si>
  <si>
    <r>
      <t xml:space="preserve"> - zapíše se </t>
    </r>
    <r>
      <rPr>
        <b/>
        <sz val="8"/>
        <rFont val="Arial CE"/>
        <family val="0"/>
      </rPr>
      <t>částka vypočtená podle vzorce</t>
    </r>
  </si>
  <si>
    <t xml:space="preserve">(viz body 9 a 13 Poučení) </t>
  </si>
  <si>
    <t>základu OSVČ, zapíše se 0. Pokud OSVČ uplatňuje snížení maximálního vyměřovacího základu, zapíše</t>
  </si>
  <si>
    <t>Pojistné OSVČ</t>
  </si>
  <si>
    <t>Přeplatek  -  doplatek</t>
  </si>
  <si>
    <t>Nová výše zálohy</t>
  </si>
  <si>
    <t>PŘEHLED</t>
  </si>
  <si>
    <t>za rok 2008</t>
  </si>
  <si>
    <t xml:space="preserve">    o příjmech a výdajích ze samostatné výdělečné činnosti a úhrnu záloh na pojistné</t>
  </si>
  <si>
    <t xml:space="preserve"> Typ PŘEHLEDU: *)    </t>
  </si>
  <si>
    <t>IČO (je-li přiděleno):</t>
  </si>
  <si>
    <t>Při volbě písmene f, uveďte rodná čísla dětí:</t>
  </si>
  <si>
    <t xml:space="preserve">Prohlašuji, že všechny údaje v tomto PŘEHLEDU jsou pravdivé, a že oznámím VZP všechny změny údajů,  a to do 8 dnů </t>
  </si>
  <si>
    <t>ode dne, kdy jsem se o změněné skutečnosti dozvěděl.</t>
  </si>
  <si>
    <r>
      <t xml:space="preserve">A - </t>
    </r>
    <r>
      <rPr>
        <sz val="9"/>
        <rFont val="Arial CE"/>
        <family val="0"/>
      </rPr>
      <t xml:space="preserve">V roce 2008 pro mne neplatila povinnost hradit </t>
    </r>
    <r>
      <rPr>
        <b/>
        <sz val="9"/>
        <rFont val="Arial CE"/>
        <family val="0"/>
      </rPr>
      <t xml:space="preserve">zálohy </t>
    </r>
    <r>
      <rPr>
        <sz val="9"/>
        <rFont val="Arial CE"/>
        <family val="0"/>
      </rPr>
      <t>na pojistné v měsících:</t>
    </r>
  </si>
  <si>
    <r>
      <t xml:space="preserve">B - </t>
    </r>
    <r>
      <rPr>
        <sz val="9"/>
        <rFont val="Arial CE"/>
        <family val="0"/>
      </rPr>
      <t>V roce 2008 pro mne</t>
    </r>
    <r>
      <rPr>
        <b/>
        <sz val="9"/>
        <rFont val="Arial CE"/>
        <family val="0"/>
      </rPr>
      <t xml:space="preserve"> nebyl stanoven minimální vyměřovací základ </t>
    </r>
    <r>
      <rPr>
        <sz val="9"/>
        <rFont val="Arial CE"/>
        <family val="0"/>
      </rPr>
      <t>v měsících:</t>
    </r>
  </si>
  <si>
    <t>Při volbě bodu A vyberte písmeno podle bodu 9 Poučení</t>
  </si>
  <si>
    <t>Při volbě bodu B vyberte písmeno podle bodu 10 Poučení</t>
  </si>
  <si>
    <t>6210</t>
  </si>
  <si>
    <t>BRE Bank S.A., organizační složka</t>
  </si>
  <si>
    <r>
      <t xml:space="preserve">                         Z   =    </t>
    </r>
    <r>
      <rPr>
        <b/>
        <vertAlign val="superscript"/>
        <sz val="10"/>
        <rFont val="Arial CE"/>
        <family val="2"/>
      </rPr>
      <t>__________________________________________</t>
    </r>
  </si>
  <si>
    <t xml:space="preserve">                                     0,135 x  0,5 x (řádek 1 - řádek 2)</t>
  </si>
  <si>
    <r>
      <t xml:space="preserve">Pokud záloha vyjde větší než </t>
    </r>
    <r>
      <rPr>
        <b/>
        <sz val="8"/>
        <rFont val="Arial CE"/>
        <family val="0"/>
      </rPr>
      <t xml:space="preserve">12 720, </t>
    </r>
    <r>
      <rPr>
        <sz val="8"/>
        <rFont val="Arial CE"/>
        <family val="2"/>
      </rPr>
      <t xml:space="preserve">zapíše se </t>
    </r>
    <r>
      <rPr>
        <b/>
        <sz val="8"/>
        <rFont val="Arial CE"/>
        <family val="0"/>
      </rPr>
      <t xml:space="preserve">12 720. </t>
    </r>
    <r>
      <rPr>
        <sz val="8"/>
        <rFont val="Arial CE"/>
        <family val="0"/>
      </rPr>
      <t>Pokud je překročen max. vyměřovací základ,</t>
    </r>
  </si>
  <si>
    <t>je ve výpočtu zohledněn vyměřovací základ ze zaměstnání. Výše zálohy může být nižší než 12 720.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</si>
</sst>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d/\ mmmm"/>
    <numFmt numFmtId="166" formatCode="mm/"/>
    <numFmt numFmtId="167" formatCode="dd/mm/"/>
    <numFmt numFmtId="168" formatCode="d/m/"/>
    <numFmt numFmtId="169" formatCode="[&lt;=9999999]###\ ##\ ##;##\ ##\ ##\ ##"/>
    <numFmt numFmtId="170" formatCode="###\ ###\ ###\ ###"/>
    <numFmt numFmtId="171" formatCode="000\ 00"/>
    <numFmt numFmtId="172" formatCode="[$-405]d\.\ mmmm\ yyyy"/>
    <numFmt numFmtId="173" formatCode="d/m/yyyy;@"/>
    <numFmt numFmtId="174" formatCode="dd/mm/yyyy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\+#,##0.00,_K_č;[Red]\-#,##0.00\ _K_č"/>
    <numFmt numFmtId="181" formatCode="[Red]\+#,##0.00_;\-###0.00\ "/>
    <numFmt numFmtId="182" formatCode="\+#,##0.00,_ ;[Red]\-#,##0.00\ "/>
    <numFmt numFmtId="183" formatCode="#,##0.00_ ;\-#,##0.00\ "/>
    <numFmt numFmtId="184" formatCode="[$-405]d/mmm/yy;@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8"/>
      <name val="Arial CE"/>
      <family val="0"/>
    </font>
    <font>
      <vertAlign val="subscript"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36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color indexed="12"/>
      <name val="Arial CE"/>
      <family val="0"/>
    </font>
    <font>
      <sz val="10"/>
      <name val="Arial"/>
      <family val="0"/>
    </font>
    <font>
      <sz val="8"/>
      <name val="Tahoma"/>
      <family val="2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9" fillId="2" borderId="0" xfId="0" applyFont="1" applyFill="1" applyBorder="1" applyAlignment="1" quotePrefix="1">
      <alignment horizontal="left"/>
    </xf>
    <xf numFmtId="0" fontId="5" fillId="2" borderId="2" xfId="0" applyFont="1" applyFill="1" applyBorder="1" applyAlignment="1">
      <alignment/>
    </xf>
    <xf numFmtId="0" fontId="10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49" fontId="1" fillId="2" borderId="0" xfId="18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center"/>
    </xf>
    <xf numFmtId="0" fontId="9" fillId="2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 quotePrefix="1">
      <alignment horizontal="left"/>
    </xf>
    <xf numFmtId="49" fontId="9" fillId="2" borderId="3" xfId="0" applyNumberFormat="1" applyFont="1" applyFill="1" applyBorder="1" applyAlignment="1">
      <alignment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8" xfId="17" applyNumberFormat="1" applyFont="1" applyBorder="1" applyAlignment="1">
      <alignment wrapText="1"/>
    </xf>
    <xf numFmtId="49" fontId="19" fillId="0" borderId="0" xfId="17" applyNumberFormat="1" applyBorder="1" applyAlignment="1">
      <alignment wrapText="1"/>
    </xf>
    <xf numFmtId="49" fontId="19" fillId="0" borderId="8" xfId="17" applyNumberFormat="1" applyBorder="1" applyAlignment="1">
      <alignment wrapTex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left" vertical="center"/>
    </xf>
    <xf numFmtId="0" fontId="0" fillId="2" borderId="14" xfId="0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1" fillId="2" borderId="15" xfId="0" applyFont="1" applyFill="1" applyBorder="1" applyAlignment="1" quotePrefix="1">
      <alignment horizontal="left" vertical="center"/>
    </xf>
    <xf numFmtId="0" fontId="5" fillId="2" borderId="16" xfId="0" applyFont="1" applyFill="1" applyBorder="1" applyAlignment="1" quotePrefix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quotePrefix="1">
      <alignment horizontal="left" vertical="center"/>
    </xf>
    <xf numFmtId="0" fontId="5" fillId="2" borderId="19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 quotePrefix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/>
    </xf>
    <xf numFmtId="0" fontId="18" fillId="2" borderId="0" xfId="0" applyFont="1" applyFill="1" applyAlignment="1">
      <alignment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/>
    </xf>
    <xf numFmtId="0" fontId="0" fillId="2" borderId="0" xfId="0" applyFill="1" applyAlignment="1" quotePrefix="1">
      <alignment horizontal="left" vertical="center"/>
    </xf>
    <xf numFmtId="0" fontId="1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3" xfId="0" applyFont="1" applyFill="1" applyBorder="1" applyAlignment="1" quotePrefix="1">
      <alignment horizontal="left"/>
    </xf>
    <xf numFmtId="0" fontId="5" fillId="2" borderId="26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1" fillId="2" borderId="16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27" xfId="0" applyFont="1" applyFill="1" applyBorder="1" applyAlignment="1">
      <alignment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>
      <alignment/>
    </xf>
    <xf numFmtId="0" fontId="1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3" xfId="0" applyFont="1" applyFill="1" applyBorder="1" applyAlignment="1" quotePrefix="1">
      <alignment horizontal="left" indent="1"/>
    </xf>
    <xf numFmtId="0" fontId="5" fillId="2" borderId="0" xfId="0" applyFont="1" applyFill="1" applyBorder="1" applyAlignment="1" quotePrefix="1">
      <alignment horizontal="left" indent="1"/>
    </xf>
    <xf numFmtId="0" fontId="1" fillId="2" borderId="16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10" xfId="0" applyFont="1" applyFill="1" applyBorder="1" applyAlignment="1" quotePrefix="1">
      <alignment horizontal="left" indent="1"/>
    </xf>
    <xf numFmtId="0" fontId="12" fillId="2" borderId="3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1"/>
    </xf>
    <xf numFmtId="1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vertical="center" indent="1"/>
    </xf>
    <xf numFmtId="0" fontId="24" fillId="2" borderId="0" xfId="0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30" xfId="0" applyFont="1" applyFill="1" applyBorder="1" applyAlignment="1" quotePrefix="1">
      <alignment horizontal="center" vertical="center"/>
    </xf>
    <xf numFmtId="0" fontId="1" fillId="2" borderId="21" xfId="0" applyFont="1" applyFill="1" applyBorder="1" applyAlignment="1">
      <alignment horizontal="left" vertical="center" indent="1"/>
    </xf>
    <xf numFmtId="0" fontId="1" fillId="2" borderId="21" xfId="0" applyFont="1" applyFill="1" applyBorder="1" applyAlignment="1" quotePrefix="1">
      <alignment horizontal="left" vertical="center"/>
    </xf>
    <xf numFmtId="0" fontId="5" fillId="2" borderId="16" xfId="0" applyFont="1" applyFill="1" applyBorder="1" applyAlignment="1" quotePrefix="1">
      <alignment horizontal="center" vertical="center"/>
    </xf>
    <xf numFmtId="0" fontId="1" fillId="2" borderId="15" xfId="0" applyFont="1" applyFill="1" applyBorder="1" applyAlignment="1">
      <alignment horizontal="left" vertical="center" indent="1"/>
    </xf>
    <xf numFmtId="0" fontId="1" fillId="2" borderId="0" xfId="0" applyFont="1" applyFill="1" applyBorder="1" applyAlignment="1" quotePrefix="1">
      <alignment horizontal="left" vertical="center"/>
    </xf>
    <xf numFmtId="0" fontId="1" fillId="2" borderId="16" xfId="0" applyFont="1" applyFill="1" applyBorder="1" applyAlignment="1">
      <alignment horizontal="left" vertical="center" indent="1"/>
    </xf>
    <xf numFmtId="0" fontId="1" fillId="2" borderId="16" xfId="0" applyFont="1" applyFill="1" applyBorder="1" applyAlignment="1" quotePrefix="1">
      <alignment horizontal="left" vertical="center"/>
    </xf>
    <xf numFmtId="0" fontId="9" fillId="2" borderId="35" xfId="0" applyFont="1" applyFill="1" applyBorder="1" applyAlignment="1">
      <alignment/>
    </xf>
    <xf numFmtId="0" fontId="1" fillId="2" borderId="27" xfId="0" applyFont="1" applyFill="1" applyBorder="1" applyAlignment="1">
      <alignment horizontal="left" vertical="center" indent="1"/>
    </xf>
    <xf numFmtId="0" fontId="24" fillId="2" borderId="0" xfId="0" applyFont="1" applyFill="1" applyBorder="1" applyAlignment="1" quotePrefix="1">
      <alignment horizontal="right"/>
    </xf>
    <xf numFmtId="0" fontId="24" fillId="2" borderId="0" xfId="0" applyFont="1" applyFill="1" applyBorder="1" applyAlignment="1" quotePrefix="1">
      <alignment horizontal="right" vertical="center"/>
    </xf>
    <xf numFmtId="49" fontId="10" fillId="2" borderId="0" xfId="0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2" borderId="36" xfId="0" applyFill="1" applyBorder="1" applyAlignment="1">
      <alignment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 quotePrefix="1">
      <alignment vertical="center" wrapText="1"/>
      <protection/>
    </xf>
    <xf numFmtId="49" fontId="10" fillId="2" borderId="0" xfId="0" applyNumberFormat="1" applyFont="1" applyFill="1" applyBorder="1" applyAlignment="1" applyProtection="1">
      <alignment horizontal="left" vertical="center" indent="2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9" fontId="14" fillId="2" borderId="0" xfId="0" applyNumberFormat="1" applyFont="1" applyFill="1" applyBorder="1" applyAlignment="1" applyProtection="1">
      <alignment/>
      <protection/>
    </xf>
    <xf numFmtId="49" fontId="21" fillId="2" borderId="0" xfId="17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49" fontId="14" fillId="2" borderId="0" xfId="0" applyNumberFormat="1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171" fontId="10" fillId="2" borderId="0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 quotePrefix="1">
      <alignment horizontal="left" vertical="center"/>
      <protection/>
    </xf>
    <xf numFmtId="0" fontId="0" fillId="2" borderId="38" xfId="0" applyFill="1" applyBorder="1" applyAlignment="1" applyProtection="1">
      <alignment/>
      <protection/>
    </xf>
    <xf numFmtId="49" fontId="9" fillId="2" borderId="21" xfId="0" applyNumberFormat="1" applyFont="1" applyFill="1" applyBorder="1" applyAlignment="1" applyProtection="1">
      <alignment horizontal="left"/>
      <protection/>
    </xf>
    <xf numFmtId="49" fontId="15" fillId="2" borderId="21" xfId="0" applyNumberFormat="1" applyFont="1" applyFill="1" applyBorder="1" applyAlignment="1" applyProtection="1">
      <alignment/>
      <protection/>
    </xf>
    <xf numFmtId="171" fontId="10" fillId="2" borderId="21" xfId="0" applyNumberFormat="1" applyFont="1" applyFill="1" applyBorder="1" applyAlignment="1" applyProtection="1">
      <alignment horizontal="left" vertical="center"/>
      <protection/>
    </xf>
    <xf numFmtId="49" fontId="14" fillId="2" borderId="21" xfId="0" applyNumberFormat="1" applyFont="1" applyFill="1" applyBorder="1" applyAlignment="1" applyProtection="1">
      <alignment/>
      <protection/>
    </xf>
    <xf numFmtId="49" fontId="9" fillId="2" borderId="21" xfId="0" applyNumberFormat="1" applyFont="1" applyFill="1" applyBorder="1" applyAlignment="1" applyProtection="1" quotePrefix="1">
      <alignment horizontal="left"/>
      <protection/>
    </xf>
    <xf numFmtId="170" fontId="10" fillId="2" borderId="21" xfId="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49" fontId="15" fillId="2" borderId="0" xfId="0" applyNumberFormat="1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 quotePrefix="1">
      <alignment horizontal="left"/>
      <protection/>
    </xf>
    <xf numFmtId="0" fontId="9" fillId="2" borderId="0" xfId="0" applyFont="1" applyFill="1" applyBorder="1" applyAlignment="1" applyProtection="1">
      <alignment horizontal="left" vertical="center" indent="1"/>
      <protection/>
    </xf>
    <xf numFmtId="49" fontId="9" fillId="2" borderId="0" xfId="0" applyNumberFormat="1" applyFont="1" applyFill="1" applyBorder="1" applyAlignment="1" applyProtection="1">
      <alignment horizontal="left"/>
      <protection/>
    </xf>
    <xf numFmtId="49" fontId="15" fillId="2" borderId="0" xfId="0" applyNumberFormat="1" applyFont="1" applyFill="1" applyBorder="1" applyAlignment="1" applyProtection="1">
      <alignment horizontal="left"/>
      <protection/>
    </xf>
    <xf numFmtId="49" fontId="14" fillId="2" borderId="0" xfId="0" applyNumberFormat="1" applyFont="1" applyFill="1" applyBorder="1" applyAlignment="1" applyProtection="1">
      <alignment/>
      <protection/>
    </xf>
    <xf numFmtId="49" fontId="15" fillId="2" borderId="0" xfId="0" applyNumberFormat="1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 quotePrefix="1">
      <alignment horizontal="left" vertical="center"/>
      <protection/>
    </xf>
    <xf numFmtId="49" fontId="0" fillId="2" borderId="0" xfId="0" applyNumberFormat="1" applyFont="1" applyFill="1" applyBorder="1" applyAlignment="1" applyProtection="1" quotePrefix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 quotePrefix="1">
      <alignment horizontal="left"/>
      <protection/>
    </xf>
    <xf numFmtId="174" fontId="9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 quotePrefix="1">
      <alignment horizontal="left"/>
      <protection/>
    </xf>
    <xf numFmtId="0" fontId="9" fillId="2" borderId="2" xfId="0" applyFont="1" applyFill="1" applyBorder="1" applyAlignment="1" applyProtection="1">
      <alignment/>
      <protection/>
    </xf>
    <xf numFmtId="173" fontId="9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0" fontId="5" fillId="2" borderId="16" xfId="0" applyFont="1" applyFill="1" applyBorder="1" applyAlignment="1" applyProtection="1">
      <alignment horizontal="centerContinuous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horizontal="left" vertical="center" indent="2"/>
      <protection/>
    </xf>
    <xf numFmtId="49" fontId="9" fillId="2" borderId="0" xfId="0" applyNumberFormat="1" applyFont="1" applyFill="1" applyBorder="1" applyAlignment="1" applyProtection="1">
      <alignment horizontal="left" vertical="center" indent="1"/>
      <protection/>
    </xf>
    <xf numFmtId="4" fontId="10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0" fontId="0" fillId="2" borderId="16" xfId="0" applyFont="1" applyFill="1" applyBorder="1" applyAlignment="1" applyProtection="1" quotePrefix="1">
      <alignment horizontal="left"/>
      <protection/>
    </xf>
    <xf numFmtId="0" fontId="9" fillId="2" borderId="4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5" fontId="9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 vertical="center" indent="1"/>
      <protection/>
    </xf>
    <xf numFmtId="0" fontId="9" fillId="2" borderId="21" xfId="0" applyFont="1" applyFill="1" applyBorder="1" applyAlignment="1" applyProtection="1">
      <alignment horizontal="left"/>
      <protection/>
    </xf>
    <xf numFmtId="0" fontId="5" fillId="2" borderId="21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9" fillId="2" borderId="21" xfId="0" applyFont="1" applyFill="1" applyBorder="1" applyAlignment="1" applyProtection="1">
      <alignment/>
      <protection/>
    </xf>
    <xf numFmtId="49" fontId="9" fillId="2" borderId="21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right"/>
      <protection/>
    </xf>
    <xf numFmtId="49" fontId="10" fillId="2" borderId="2" xfId="0" applyNumberFormat="1" applyFont="1" applyFill="1" applyBorder="1" applyAlignment="1" applyProtection="1" quotePrefix="1">
      <alignment vertical="center" wrapText="1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9" fillId="2" borderId="16" xfId="0" applyFont="1" applyFill="1" applyBorder="1" applyAlignment="1" applyProtection="1">
      <alignment horizontal="left" indent="1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0" fontId="0" fillId="2" borderId="39" xfId="0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49" fontId="9" fillId="2" borderId="10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5" fillId="2" borderId="40" xfId="0" applyFont="1" applyFill="1" applyBorder="1" applyAlignment="1" applyProtection="1" quotePrefix="1">
      <alignment horizontal="left" vertical="center"/>
      <protection/>
    </xf>
    <xf numFmtId="0" fontId="0" fillId="2" borderId="41" xfId="0" applyFill="1" applyBorder="1" applyAlignment="1" applyProtection="1">
      <alignment/>
      <protection/>
    </xf>
    <xf numFmtId="0" fontId="5" fillId="2" borderId="41" xfId="0" applyFont="1" applyFill="1" applyBorder="1" applyAlignment="1" applyProtection="1">
      <alignment vertical="top"/>
      <protection/>
    </xf>
    <xf numFmtId="0" fontId="0" fillId="2" borderId="41" xfId="0" applyFill="1" applyBorder="1" applyAlignment="1" applyProtection="1">
      <alignment vertical="top"/>
      <protection/>
    </xf>
    <xf numFmtId="0" fontId="0" fillId="2" borderId="42" xfId="0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7" fillId="2" borderId="1" xfId="0" applyFont="1" applyFill="1" applyBorder="1" applyAlignment="1" applyProtection="1">
      <alignment/>
      <protection/>
    </xf>
    <xf numFmtId="0" fontId="17" fillId="2" borderId="2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 quotePrefix="1">
      <alignment horizontal="right" vertical="top"/>
      <protection/>
    </xf>
    <xf numFmtId="0" fontId="0" fillId="2" borderId="0" xfId="0" applyFill="1" applyBorder="1" applyAlignment="1" applyProtection="1" quotePrefix="1">
      <alignment horizontal="center"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0" fontId="1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5" fillId="2" borderId="39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7" fillId="2" borderId="0" xfId="0" applyFont="1" applyFill="1" applyAlignment="1" applyProtection="1" quotePrefix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 quotePrefix="1">
      <alignment horizontal="left" vertical="center"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 quotePrefix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4" fillId="2" borderId="5" xfId="0" applyFont="1" applyFill="1" applyBorder="1" applyAlignment="1" quotePrefix="1">
      <alignment horizontal="right" vertical="center"/>
    </xf>
    <xf numFmtId="0" fontId="24" fillId="2" borderId="2" xfId="0" applyFont="1" applyFill="1" applyBorder="1" applyAlignment="1" quotePrefix="1">
      <alignment horizontal="right" vertical="center"/>
    </xf>
    <xf numFmtId="0" fontId="5" fillId="2" borderId="26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5" fillId="2" borderId="27" xfId="0" applyFont="1" applyFill="1" applyBorder="1" applyAlignment="1" quotePrefix="1">
      <alignment horizontal="left" wrapText="1" indent="1"/>
    </xf>
    <xf numFmtId="0" fontId="24" fillId="2" borderId="2" xfId="0" applyFont="1" applyFill="1" applyBorder="1" applyAlignment="1" quotePrefix="1">
      <alignment vertical="center"/>
    </xf>
    <xf numFmtId="0" fontId="1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/>
    </xf>
    <xf numFmtId="3" fontId="10" fillId="2" borderId="33" xfId="0" applyNumberFormat="1" applyFont="1" applyFill="1" applyBorder="1" applyAlignment="1" applyProtection="1">
      <alignment horizontal="center" vertical="top"/>
      <protection hidden="1"/>
    </xf>
    <xf numFmtId="0" fontId="12" fillId="2" borderId="27" xfId="0" applyFont="1" applyFill="1" applyBorder="1" applyAlignment="1">
      <alignment horizontal="left" vertical="center" indent="1"/>
    </xf>
    <xf numFmtId="0" fontId="1" fillId="2" borderId="4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9" fillId="0" borderId="8" xfId="17" applyBorder="1" applyAlignment="1">
      <alignment horizontal="left" wrapText="1"/>
    </xf>
    <xf numFmtId="0" fontId="19" fillId="0" borderId="0" xfId="17" applyBorder="1" applyAlignment="1">
      <alignment horizontal="left" wrapText="1"/>
    </xf>
    <xf numFmtId="0" fontId="19" fillId="0" borderId="8" xfId="17" applyFont="1" applyBorder="1" applyAlignment="1">
      <alignment horizontal="left" wrapText="1"/>
    </xf>
    <xf numFmtId="0" fontId="8" fillId="2" borderId="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left" vertical="center" indent="1"/>
      <protection locked="0"/>
    </xf>
    <xf numFmtId="49" fontId="21" fillId="3" borderId="0" xfId="17" applyNumberFormat="1" applyFont="1" applyFill="1" applyBorder="1" applyAlignment="1" applyProtection="1">
      <alignment horizontal="left" vertical="center" indent="1"/>
      <protection locked="0"/>
    </xf>
    <xf numFmtId="49" fontId="10" fillId="0" borderId="0" xfId="0" applyNumberFormat="1" applyFont="1" applyFill="1" applyBorder="1" applyAlignment="1" applyProtection="1" quotePrefix="1">
      <alignment horizontal="left" vertical="center" wrapText="1" indent="1"/>
      <protection locked="0"/>
    </xf>
    <xf numFmtId="49" fontId="10" fillId="3" borderId="0" xfId="0" applyNumberFormat="1" applyFont="1" applyFill="1" applyBorder="1" applyAlignment="1" applyProtection="1" quotePrefix="1">
      <alignment horizontal="left" vertical="center" wrapText="1" indent="1"/>
      <protection locked="0"/>
    </xf>
    <xf numFmtId="49" fontId="9" fillId="2" borderId="0" xfId="0" applyNumberFormat="1" applyFont="1" applyFill="1" applyBorder="1" applyAlignment="1" applyProtection="1">
      <alignment horizontal="left" vertical="center" wrapText="1"/>
      <protection/>
    </xf>
    <xf numFmtId="170" fontId="10" fillId="0" borderId="0" xfId="0" applyNumberFormat="1" applyFont="1" applyFill="1" applyBorder="1" applyAlignment="1" applyProtection="1">
      <alignment horizontal="left" vertical="center" indent="1"/>
      <protection locked="0"/>
    </xf>
    <xf numFmtId="171" fontId="10" fillId="0" borderId="0" xfId="0" applyNumberFormat="1" applyFont="1" applyFill="1" applyBorder="1" applyAlignment="1" applyProtection="1">
      <alignment horizontal="left" vertical="center" indent="1"/>
      <protection locked="0"/>
    </xf>
    <xf numFmtId="171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73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left" vertical="center" indent="1"/>
      <protection locked="0"/>
    </xf>
    <xf numFmtId="173" fontId="10" fillId="0" borderId="0" xfId="0" applyNumberFormat="1" applyFont="1" applyFill="1" applyBorder="1" applyAlignment="1" applyProtection="1">
      <alignment horizontal="left" vertical="center" indent="1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4" fontId="10" fillId="2" borderId="44" xfId="0" applyNumberFormat="1" applyFont="1" applyFill="1" applyBorder="1" applyAlignment="1" applyProtection="1">
      <alignment horizontal="center" vertical="center"/>
      <protection hidden="1"/>
    </xf>
    <xf numFmtId="4" fontId="10" fillId="2" borderId="7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/>
      <protection hidden="1"/>
    </xf>
    <xf numFmtId="4" fontId="10" fillId="2" borderId="28" xfId="0" applyNumberFormat="1" applyFont="1" applyFill="1" applyBorder="1" applyAlignment="1" applyProtection="1">
      <alignment horizontal="center" vertical="center"/>
      <protection hidden="1"/>
    </xf>
    <xf numFmtId="0" fontId="0" fillId="2" borderId="45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/>
    </xf>
    <xf numFmtId="0" fontId="0" fillId="2" borderId="46" xfId="0" applyFill="1" applyBorder="1" applyAlignment="1">
      <alignment/>
    </xf>
    <xf numFmtId="183" fontId="10" fillId="0" borderId="47" xfId="18" applyNumberFormat="1" applyFont="1" applyFill="1" applyBorder="1" applyAlignment="1" applyProtection="1">
      <alignment horizontal="center" vertical="center"/>
      <protection locked="0"/>
    </xf>
    <xf numFmtId="183" fontId="10" fillId="0" borderId="44" xfId="18" applyNumberFormat="1" applyFont="1" applyFill="1" applyBorder="1" applyAlignment="1" applyProtection="1">
      <alignment horizontal="center" vertical="center"/>
      <protection locked="0"/>
    </xf>
    <xf numFmtId="183" fontId="10" fillId="0" borderId="28" xfId="18" applyNumberFormat="1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83" fontId="10" fillId="3" borderId="28" xfId="18" applyNumberFormat="1" applyFont="1" applyFill="1" applyBorder="1" applyAlignment="1" applyProtection="1">
      <alignment horizontal="center" vertical="center"/>
      <protection locked="0"/>
    </xf>
    <xf numFmtId="183" fontId="10" fillId="3" borderId="44" xfId="18" applyNumberFormat="1" applyFont="1" applyFill="1" applyBorder="1" applyAlignment="1" applyProtection="1">
      <alignment horizontal="center" vertical="center"/>
      <protection locked="0"/>
    </xf>
    <xf numFmtId="183" fontId="10" fillId="3" borderId="7" xfId="18" applyNumberFormat="1" applyFont="1" applyFill="1" applyBorder="1" applyAlignment="1" applyProtection="1">
      <alignment horizontal="center" vertical="center"/>
      <protection locked="0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quotePrefix="1">
      <alignment horizontal="left" wrapText="1" indent="1"/>
    </xf>
    <xf numFmtId="0" fontId="5" fillId="2" borderId="2" xfId="0" applyFont="1" applyFill="1" applyBorder="1" applyAlignment="1" quotePrefix="1">
      <alignment horizontal="left" wrapText="1" indent="1"/>
    </xf>
    <xf numFmtId="0" fontId="5" fillId="2" borderId="27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wrapText="1" indent="1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0" fillId="2" borderId="28" xfId="0" applyNumberFormat="1" applyFont="1" applyFill="1" applyBorder="1" applyAlignment="1" applyProtection="1">
      <alignment horizontal="center" vertical="center"/>
      <protection hidden="1"/>
    </xf>
    <xf numFmtId="3" fontId="10" fillId="2" borderId="44" xfId="0" applyNumberFormat="1" applyFont="1" applyFill="1" applyBorder="1" applyAlignment="1" applyProtection="1">
      <alignment horizontal="center" vertical="center"/>
      <protection hidden="1"/>
    </xf>
    <xf numFmtId="3" fontId="10" fillId="2" borderId="48" xfId="0" applyNumberFormat="1" applyFont="1" applyFill="1" applyBorder="1" applyAlignment="1" applyProtection="1">
      <alignment horizontal="center" vertical="center"/>
      <protection hidden="1"/>
    </xf>
    <xf numFmtId="183" fontId="10" fillId="0" borderId="47" xfId="18" applyNumberFormat="1" applyFont="1" applyFill="1" applyBorder="1" applyAlignment="1" applyProtection="1">
      <alignment horizontal="center" vertical="center"/>
      <protection locked="0"/>
    </xf>
    <xf numFmtId="183" fontId="10" fillId="0" borderId="44" xfId="18" applyNumberFormat="1" applyFont="1" applyFill="1" applyBorder="1" applyAlignment="1" applyProtection="1">
      <alignment horizontal="center" vertical="center"/>
      <protection locked="0"/>
    </xf>
    <xf numFmtId="183" fontId="10" fillId="2" borderId="28" xfId="18" applyNumberFormat="1" applyFont="1" applyFill="1" applyBorder="1" applyAlignment="1" applyProtection="1">
      <alignment horizontal="center" vertical="center"/>
      <protection hidden="1"/>
    </xf>
    <xf numFmtId="183" fontId="10" fillId="2" borderId="44" xfId="18" applyNumberFormat="1" applyFont="1" applyFill="1" applyBorder="1" applyAlignment="1" applyProtection="1">
      <alignment horizontal="center" vertical="center"/>
      <protection hidden="1"/>
    </xf>
    <xf numFmtId="183" fontId="10" fillId="2" borderId="48" xfId="18" applyNumberFormat="1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dxfs count="2">
    <dxf>
      <font>
        <strike/>
      </font>
      <border/>
    </dxf>
    <dxf>
      <font>
        <color rgb="FFE3E3E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133350</xdr:rowOff>
    </xdr:from>
    <xdr:to>
      <xdr:col>7</xdr:col>
      <xdr:colOff>161925</xdr:colOff>
      <xdr:row>2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133350</xdr:rowOff>
    </xdr:from>
    <xdr:to>
      <xdr:col>7</xdr:col>
      <xdr:colOff>161925</xdr:colOff>
      <xdr:row>2</xdr:row>
      <xdr:rowOff>19050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zy.cz/financi-katalog/financni.asp?A=D&amp;IDS=4&amp;S=37" TargetMode="External" /><Relationship Id="rId2" Type="http://schemas.openxmlformats.org/officeDocument/2006/relationships/hyperlink" Target="http://www.kurzy.cz/financi-katalog/financni.asp?A=D&amp;IDS=4&amp;S=37" TargetMode="External" /><Relationship Id="rId3" Type="http://schemas.openxmlformats.org/officeDocument/2006/relationships/hyperlink" Target="http://www.kurzy.cz/financi-katalog/financni.asp?A=D&amp;IDS=4&amp;S=25" TargetMode="External" /><Relationship Id="rId4" Type="http://schemas.openxmlformats.org/officeDocument/2006/relationships/hyperlink" Target="http://www.kurzy.cz/financi-katalog/financni.asp?A=D&amp;IDS=4&amp;S=25" TargetMode="External" /><Relationship Id="rId5" Type="http://schemas.openxmlformats.org/officeDocument/2006/relationships/hyperlink" Target="http://www.kurzy.cz/financi-katalog/financni.asp?A=D&amp;IDS=4&amp;S=13809" TargetMode="External" /><Relationship Id="rId6" Type="http://schemas.openxmlformats.org/officeDocument/2006/relationships/hyperlink" Target="http://www.kurzy.cz/financi-katalog/financni.asp?A=D&amp;IDS=4&amp;S=13809" TargetMode="External" /><Relationship Id="rId7" Type="http://schemas.openxmlformats.org/officeDocument/2006/relationships/hyperlink" Target="http://www.kurzy.cz/financi-katalog/financni.asp?A=D&amp;IDS=4&amp;S=29" TargetMode="External" /><Relationship Id="rId8" Type="http://schemas.openxmlformats.org/officeDocument/2006/relationships/hyperlink" Target="http://www.kurzy.cz/financi-katalog/financni.asp?A=D&amp;IDS=4&amp;S=29" TargetMode="External" /><Relationship Id="rId9" Type="http://schemas.openxmlformats.org/officeDocument/2006/relationships/hyperlink" Target="http://www.kurzy.cz/financi-katalog/financni.asp?A=D&amp;IDS=4&amp;S=" TargetMode="External" /><Relationship Id="rId10" Type="http://schemas.openxmlformats.org/officeDocument/2006/relationships/hyperlink" Target="http://www.kurzy.cz/financi-katalog/financni.asp?A=D&amp;IDS=4&amp;S=" TargetMode="External" /><Relationship Id="rId11" Type="http://schemas.openxmlformats.org/officeDocument/2006/relationships/hyperlink" Target="http://www.kurzy.cz/financi-katalog/financni.asp?A=D&amp;IDS=4&amp;S=21" TargetMode="External" /><Relationship Id="rId12" Type="http://schemas.openxmlformats.org/officeDocument/2006/relationships/hyperlink" Target="http://www.kurzy.cz/financi-katalog/financni.asp?A=D&amp;IDS=4&amp;S=21" TargetMode="External" /><Relationship Id="rId13" Type="http://schemas.openxmlformats.org/officeDocument/2006/relationships/hyperlink" Target="http://www.kurzy.cz/financni-katalog/Default.asp?A=D&amp;IDS=6&amp;S=78" TargetMode="External" /><Relationship Id="rId14" Type="http://schemas.openxmlformats.org/officeDocument/2006/relationships/hyperlink" Target="http://www.kurzy.cz/financni-katalog/Default.asp?A=D&amp;IDS=6&amp;S=78" TargetMode="External" /><Relationship Id="rId15" Type="http://schemas.openxmlformats.org/officeDocument/2006/relationships/hyperlink" Target="http://www.kurzy.cz/financi-katalog/financni.asp?A=D&amp;IDS=4&amp;S=22" TargetMode="External" /><Relationship Id="rId16" Type="http://schemas.openxmlformats.org/officeDocument/2006/relationships/hyperlink" Target="http://www.kurzy.cz/financi-katalog/financni.asp?A=D&amp;IDS=4&amp;S=22" TargetMode="External" /><Relationship Id="rId17" Type="http://schemas.openxmlformats.org/officeDocument/2006/relationships/hyperlink" Target="http://www.kurzy.cz/financi-katalog/financni.asp?A=D&amp;IDS=4&amp;S=28" TargetMode="External" /><Relationship Id="rId18" Type="http://schemas.openxmlformats.org/officeDocument/2006/relationships/hyperlink" Target="http://www.kurzy.cz/financi-katalog/financni.asp?A=D&amp;IDS=4&amp;S=28" TargetMode="External" /><Relationship Id="rId19" Type="http://schemas.openxmlformats.org/officeDocument/2006/relationships/hyperlink" Target="http://www.kurzy.cz/financi-katalog/financni.asp?A=D&amp;IDS=4&amp;S=17" TargetMode="External" /><Relationship Id="rId20" Type="http://schemas.openxmlformats.org/officeDocument/2006/relationships/hyperlink" Target="http://www.kurzy.cz/financi-katalog/financni.asp?A=D&amp;IDS=4&amp;S=17" TargetMode="External" /><Relationship Id="rId21" Type="http://schemas.openxmlformats.org/officeDocument/2006/relationships/hyperlink" Target="http://www.kurzy.cz/financi-katalog/financni.asp?A=D&amp;IDS=4&amp;S=15" TargetMode="External" /><Relationship Id="rId22" Type="http://schemas.openxmlformats.org/officeDocument/2006/relationships/hyperlink" Target="http://www.kurzy.cz/financi-katalog/financni.asp?A=D&amp;IDS=4&amp;S=15" TargetMode="External" /><Relationship Id="rId23" Type="http://schemas.openxmlformats.org/officeDocument/2006/relationships/hyperlink" Target="http://www.kurzy.cz/financi-katalog/financni.asp?A=D&amp;IDS=4&amp;S=" TargetMode="External" /><Relationship Id="rId24" Type="http://schemas.openxmlformats.org/officeDocument/2006/relationships/hyperlink" Target="http://www.kurzy.cz/financi-katalog/financni.asp?A=D&amp;IDS=4&amp;S=" TargetMode="External" /><Relationship Id="rId25" Type="http://schemas.openxmlformats.org/officeDocument/2006/relationships/hyperlink" Target="http://www.kurzy.cz/financi-katalog/financni.asp?A=D&amp;IDS=4&amp;S=35" TargetMode="External" /><Relationship Id="rId26" Type="http://schemas.openxmlformats.org/officeDocument/2006/relationships/hyperlink" Target="http://www.kurzy.cz/financi-katalog/financni.asp?A=D&amp;IDS=4&amp;S=35" TargetMode="External" /><Relationship Id="rId27" Type="http://schemas.openxmlformats.org/officeDocument/2006/relationships/hyperlink" Target="http://www.kurzy.cz/financi-katalog/financni.asp?A=D&amp;IDS=4&amp;S=34" TargetMode="External" /><Relationship Id="rId28" Type="http://schemas.openxmlformats.org/officeDocument/2006/relationships/hyperlink" Target="http://www.kurzy.cz/financi-katalog/financni.asp?A=D&amp;IDS=4&amp;S=34" TargetMode="External" /><Relationship Id="rId29" Type="http://schemas.openxmlformats.org/officeDocument/2006/relationships/hyperlink" Target="http://www.kurzy.cz/financi-katalog/financni.asp?A=D&amp;IDS=4&amp;S=24" TargetMode="External" /><Relationship Id="rId30" Type="http://schemas.openxmlformats.org/officeDocument/2006/relationships/hyperlink" Target="http://www.kurzy.cz/financi-katalog/financni.asp?A=D&amp;IDS=4&amp;S=24" TargetMode="External" /><Relationship Id="rId31" Type="http://schemas.openxmlformats.org/officeDocument/2006/relationships/hyperlink" Target="http://www.kurzy.cz/financi-katalog/financni.asp?A=D&amp;IDS=4&amp;S=19" TargetMode="External" /><Relationship Id="rId32" Type="http://schemas.openxmlformats.org/officeDocument/2006/relationships/hyperlink" Target="http://www.kurzy.cz/financi-katalog/financni.asp?A=D&amp;IDS=4&amp;S=19" TargetMode="External" /><Relationship Id="rId33" Type="http://schemas.openxmlformats.org/officeDocument/2006/relationships/hyperlink" Target="http://www.kurzy.cz/financi-katalog/financni.asp?A=D&amp;IDS=4&amp;S=14" TargetMode="External" /><Relationship Id="rId34" Type="http://schemas.openxmlformats.org/officeDocument/2006/relationships/hyperlink" Target="http://www.kurzy.cz/financi-katalog/financni.asp?A=D&amp;IDS=4&amp;S=14" TargetMode="External" /><Relationship Id="rId35" Type="http://schemas.openxmlformats.org/officeDocument/2006/relationships/hyperlink" Target="http://www.kurzy.cz/financi-katalog/financni.asp?A=D&amp;IDS=4&amp;S=41" TargetMode="External" /><Relationship Id="rId36" Type="http://schemas.openxmlformats.org/officeDocument/2006/relationships/hyperlink" Target="http://www.kurzy.cz/financi-katalog/financni.asp?A=D&amp;IDS=4&amp;S=41" TargetMode="External" /><Relationship Id="rId37" Type="http://schemas.openxmlformats.org/officeDocument/2006/relationships/hyperlink" Target="http://www.kurzy.cz/financi-katalog/financni.asp?A=D&amp;IDS=4&amp;S=36" TargetMode="External" /><Relationship Id="rId38" Type="http://schemas.openxmlformats.org/officeDocument/2006/relationships/hyperlink" Target="http://www.kurzy.cz/financi-katalog/financni.asp?A=D&amp;IDS=4&amp;S=36" TargetMode="External" /><Relationship Id="rId39" Type="http://schemas.openxmlformats.org/officeDocument/2006/relationships/hyperlink" Target="http://www.kurzy.cz/financi-katalog/financni.asp?A=D&amp;IDS=4&amp;S=40" TargetMode="External" /><Relationship Id="rId40" Type="http://schemas.openxmlformats.org/officeDocument/2006/relationships/hyperlink" Target="http://www.kurzy.cz/financi-katalog/financni.asp?A=D&amp;IDS=4&amp;S=40" TargetMode="External" /><Relationship Id="rId41" Type="http://schemas.openxmlformats.org/officeDocument/2006/relationships/hyperlink" Target="http://www.kurzy.cz/financi-katalog/financni.asp?A=D&amp;IDS=4&amp;S=33" TargetMode="External" /><Relationship Id="rId42" Type="http://schemas.openxmlformats.org/officeDocument/2006/relationships/hyperlink" Target="http://www.kurzy.cz/financi-katalog/financni.asp?A=D&amp;IDS=4&amp;S=33" TargetMode="External" /><Relationship Id="rId43" Type="http://schemas.openxmlformats.org/officeDocument/2006/relationships/hyperlink" Target="http://www.kurzy.cz/financi-katalog/financni.asp?A=D&amp;IDS=4&amp;S=18" TargetMode="External" /><Relationship Id="rId44" Type="http://schemas.openxmlformats.org/officeDocument/2006/relationships/hyperlink" Target="http://www.kurzy.cz/financi-katalog/financni.asp?A=D&amp;IDS=4&amp;S=18" TargetMode="External" /><Relationship Id="rId45" Type="http://schemas.openxmlformats.org/officeDocument/2006/relationships/hyperlink" Target="http://www.kurzy.cz/financni-katalog/Default.asp?A=D&amp;IDS=4&amp;S=24788" TargetMode="External" /><Relationship Id="rId46" Type="http://schemas.openxmlformats.org/officeDocument/2006/relationships/hyperlink" Target="http://www.kurzy.cz/financni-katalog/Default.asp?A=D&amp;IDS=4&amp;S=24788" TargetMode="External" /><Relationship Id="rId47" Type="http://schemas.openxmlformats.org/officeDocument/2006/relationships/hyperlink" Target="http://www.kurzy.cz/financi-katalog/financni.asp?A=D&amp;IDS=4&amp;S=49" TargetMode="External" /><Relationship Id="rId48" Type="http://schemas.openxmlformats.org/officeDocument/2006/relationships/hyperlink" Target="http://www.kurzy.cz/financi-katalog/financni.asp?A=D&amp;IDS=4&amp;S=49" TargetMode="External" /><Relationship Id="rId49" Type="http://schemas.openxmlformats.org/officeDocument/2006/relationships/hyperlink" Target="http://www.kurzy.cz/financi-katalog/financni.asp?A=D&amp;IDS=4&amp;S=47" TargetMode="External" /><Relationship Id="rId50" Type="http://schemas.openxmlformats.org/officeDocument/2006/relationships/hyperlink" Target="http://www.kurzy.cz/financi-katalog/financni.asp?A=D&amp;IDS=4&amp;S=47" TargetMode="External" /><Relationship Id="rId51" Type="http://schemas.openxmlformats.org/officeDocument/2006/relationships/hyperlink" Target="http://www.kurzy.cz/financi-katalog/financni.asp?A=D&amp;IDS=4&amp;S=27" TargetMode="External" /><Relationship Id="rId52" Type="http://schemas.openxmlformats.org/officeDocument/2006/relationships/hyperlink" Target="http://www.kurzy.cz/financi-katalog/financni.asp?A=D&amp;IDS=4&amp;S=27" TargetMode="External" /><Relationship Id="rId53" Type="http://schemas.openxmlformats.org/officeDocument/2006/relationships/hyperlink" Target="http://www.kurzy.cz/financni-katalog/Default.asp?A=D&amp;IDS=4&amp;S=50" TargetMode="External" /><Relationship Id="rId54" Type="http://schemas.openxmlformats.org/officeDocument/2006/relationships/hyperlink" Target="http://www.kurzy.cz/financni-katalog/Default.asp?A=D&amp;IDS=4&amp;S=50" TargetMode="External" /><Relationship Id="rId55" Type="http://schemas.openxmlformats.org/officeDocument/2006/relationships/hyperlink" Target="http://www.kurzy.cz/financi-katalog/financni.asp?A=D&amp;IDS=4&amp;S=43" TargetMode="External" /><Relationship Id="rId56" Type="http://schemas.openxmlformats.org/officeDocument/2006/relationships/hyperlink" Target="http://www.kurzy.cz/financi-katalog/financni.asp?A=D&amp;IDS=4&amp;S=43" TargetMode="External" /><Relationship Id="rId57" Type="http://schemas.openxmlformats.org/officeDocument/2006/relationships/hyperlink" Target="http://www.kurzy.cz/financi-katalog/financni.asp?A=D&amp;IDS=4&amp;S=23" TargetMode="External" /><Relationship Id="rId58" Type="http://schemas.openxmlformats.org/officeDocument/2006/relationships/hyperlink" Target="http://www.kurzy.cz/financi-katalog/financni.asp?A=D&amp;IDS=4&amp;S=23" TargetMode="External" /><Relationship Id="rId59" Type="http://schemas.openxmlformats.org/officeDocument/2006/relationships/hyperlink" Target="http://www.kurzy.cz/financi-katalog/financni.asp?A=D&amp;IDS=4&amp;S=51" TargetMode="External" /><Relationship Id="rId60" Type="http://schemas.openxmlformats.org/officeDocument/2006/relationships/hyperlink" Target="http://www.kurzy.cz/financi-katalog/financni.asp?A=D&amp;IDS=4&amp;S=51" TargetMode="External" /><Relationship Id="rId61" Type="http://schemas.openxmlformats.org/officeDocument/2006/relationships/hyperlink" Target="http://www.kurzy.cz/financi-katalog/financni.asp?A=D&amp;IDS=4&amp;S=24030" TargetMode="External" /><Relationship Id="rId62" Type="http://schemas.openxmlformats.org/officeDocument/2006/relationships/hyperlink" Target="http://www.kurzy.cz/financi-katalog/financni.asp?A=D&amp;IDS=4&amp;S=24030" TargetMode="External" /><Relationship Id="rId63" Type="http://schemas.openxmlformats.org/officeDocument/2006/relationships/hyperlink" Target="http://www.kurzy.cz/financi-katalog/financni.asp?A=D&amp;IDS=4&amp;S=2263" TargetMode="External" /><Relationship Id="rId64" Type="http://schemas.openxmlformats.org/officeDocument/2006/relationships/hyperlink" Target="http://www.kurzy.cz/financi-katalog/financni.asp?A=D&amp;IDS=4&amp;S=2263" TargetMode="External" /><Relationship Id="rId65" Type="http://schemas.openxmlformats.org/officeDocument/2006/relationships/hyperlink" Target="http://www.kurzy.cz/financi-katalog/financni.asp?A=D&amp;IDS=4&amp;S=42" TargetMode="External" /><Relationship Id="rId66" Type="http://schemas.openxmlformats.org/officeDocument/2006/relationships/hyperlink" Target="http://www.kurzy.cz/financi-katalog/financni.asp?A=D&amp;IDS=4&amp;S=42" TargetMode="External" /><Relationship Id="rId67" Type="http://schemas.openxmlformats.org/officeDocument/2006/relationships/hyperlink" Target="http://www.kurzy.cz/financi-katalog/financni.asp?A=D&amp;IDS=4&amp;S=45" TargetMode="External" /><Relationship Id="rId68" Type="http://schemas.openxmlformats.org/officeDocument/2006/relationships/hyperlink" Target="http://www.kurzy.cz/financi-katalog/financni.asp?A=D&amp;IDS=4&amp;S=45" TargetMode="External" /><Relationship Id="rId69" Type="http://schemas.openxmlformats.org/officeDocument/2006/relationships/hyperlink" Target="http://www.kurzy.cz/financi-katalog/financni.asp?A=D&amp;IDS=4&amp;S=2262" TargetMode="External" /><Relationship Id="rId70" Type="http://schemas.openxmlformats.org/officeDocument/2006/relationships/hyperlink" Target="http://www.kurzy.cz/financi-katalog/financni.asp?A=D&amp;IDS=4&amp;S=2262" TargetMode="External" /><Relationship Id="rId71" Type="http://schemas.openxmlformats.org/officeDocument/2006/relationships/hyperlink" Target="http://www.kurzy.cz/financi-katalog/financni.asp?A=D&amp;IDS=4&amp;S=2260" TargetMode="External" /><Relationship Id="rId72" Type="http://schemas.openxmlformats.org/officeDocument/2006/relationships/hyperlink" Target="http://www.kurzy.cz/financi-katalog/financni.asp?A=D&amp;IDS=4&amp;S=2260" TargetMode="External" /><Relationship Id="rId73" Type="http://schemas.openxmlformats.org/officeDocument/2006/relationships/hyperlink" Target="http://www.kurzy.cz/financi-katalog/financni.asp?A=D&amp;IDS=4&amp;S=20" TargetMode="External" /><Relationship Id="rId74" Type="http://schemas.openxmlformats.org/officeDocument/2006/relationships/hyperlink" Target="http://www.kurzy.cz/financi-katalog/financni.asp?A=D&amp;IDS=4&amp;S=20" TargetMode="External" /><Relationship Id="rId75" Type="http://schemas.openxmlformats.org/officeDocument/2006/relationships/hyperlink" Target="http://www.kurzy.cz/financi-katalog/financni.asp?A=D&amp;IDS=4&amp;S=30" TargetMode="External" /><Relationship Id="rId76" Type="http://schemas.openxmlformats.org/officeDocument/2006/relationships/hyperlink" Target="http://www.kurzy.cz/financi-katalog/financni.asp?A=D&amp;IDS=4&amp;S=30" TargetMode="External" /><Relationship Id="rId77" Type="http://schemas.openxmlformats.org/officeDocument/2006/relationships/hyperlink" Target="http://www.kurzy.cz/financi-katalog/financni.asp?A=D&amp;IDS=4&amp;S=24728" TargetMode="External" /><Relationship Id="rId78" Type="http://schemas.openxmlformats.org/officeDocument/2006/relationships/hyperlink" Target="http://www.kurzy.cz/financi-katalog/financni.asp?A=D&amp;IDS=4&amp;S=24728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5"/>
  <sheetViews>
    <sheetView showGridLines="0" workbookViewId="0" topLeftCell="A1">
      <selection activeCell="I11" sqref="I11:M11"/>
    </sheetView>
  </sheetViews>
  <sheetFormatPr defaultColWidth="3.875" defaultRowHeight="12.75"/>
  <cols>
    <col min="1" max="1" width="0.74609375" style="1" customWidth="1"/>
    <col min="2" max="25" width="3.875" style="1" customWidth="1"/>
    <col min="26" max="27" width="4.00390625" style="1" customWidth="1"/>
    <col min="28" max="28" width="0.875" style="1" customWidth="1"/>
    <col min="29" max="29" width="0.37109375" style="1" customWidth="1"/>
    <col min="30" max="195" width="3.875" style="1" customWidth="1"/>
    <col min="196" max="16384" width="3.875" style="1" customWidth="1"/>
  </cols>
  <sheetData>
    <row r="1" spans="2:29" ht="16.5" customHeight="1" thickTop="1">
      <c r="B1" s="147"/>
      <c r="C1" s="147"/>
      <c r="D1" s="147"/>
      <c r="E1" s="147"/>
      <c r="F1" s="147"/>
      <c r="G1" s="147"/>
      <c r="H1" s="147"/>
      <c r="I1" s="147"/>
      <c r="J1" s="221"/>
      <c r="K1" s="221"/>
      <c r="L1" s="221"/>
      <c r="M1" s="221"/>
      <c r="N1" s="147"/>
      <c r="O1" s="147"/>
      <c r="P1" s="147"/>
      <c r="Q1" s="147"/>
      <c r="R1" s="147"/>
      <c r="S1" s="222"/>
      <c r="T1" s="223" t="s">
        <v>0</v>
      </c>
      <c r="U1" s="224"/>
      <c r="V1" s="225"/>
      <c r="W1" s="225"/>
      <c r="X1" s="226"/>
      <c r="Y1" s="226"/>
      <c r="Z1" s="224"/>
      <c r="AA1" s="224"/>
      <c r="AB1" s="227"/>
      <c r="AC1" s="147"/>
    </row>
    <row r="2" spans="2:29" ht="45" customHeight="1">
      <c r="B2" s="147"/>
      <c r="C2" s="228"/>
      <c r="D2" s="228"/>
      <c r="E2" s="228"/>
      <c r="F2" s="228"/>
      <c r="G2" s="228"/>
      <c r="H2" s="228"/>
      <c r="I2" s="228"/>
      <c r="J2" s="228" t="s">
        <v>143</v>
      </c>
      <c r="K2" s="147"/>
      <c r="L2" s="228"/>
      <c r="M2" s="228"/>
      <c r="N2" s="228"/>
      <c r="O2" s="228"/>
      <c r="P2" s="228"/>
      <c r="Q2" s="228"/>
      <c r="R2" s="228"/>
      <c r="S2" s="228"/>
      <c r="T2" s="229"/>
      <c r="U2" s="228"/>
      <c r="V2" s="228"/>
      <c r="W2" s="228"/>
      <c r="X2" s="228"/>
      <c r="Y2" s="228"/>
      <c r="Z2" s="228"/>
      <c r="AA2" s="228"/>
      <c r="AB2" s="230"/>
      <c r="AC2" s="228"/>
    </row>
    <row r="3" spans="2:29" ht="1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231"/>
      <c r="O3" s="231"/>
      <c r="P3" s="147"/>
      <c r="Q3" s="147"/>
      <c r="R3" s="147"/>
      <c r="S3" s="232"/>
      <c r="T3" s="233"/>
      <c r="U3" s="148"/>
      <c r="V3" s="148"/>
      <c r="W3" s="148"/>
      <c r="X3" s="148"/>
      <c r="Y3" s="148"/>
      <c r="Z3" s="148"/>
      <c r="AA3" s="148"/>
      <c r="AB3" s="151"/>
      <c r="AC3" s="147"/>
    </row>
    <row r="4" spans="2:29" ht="21.75" customHeight="1">
      <c r="B4" s="147"/>
      <c r="C4" s="147"/>
      <c r="D4" s="234" t="s">
        <v>1</v>
      </c>
      <c r="E4" s="147"/>
      <c r="F4" s="235" t="s">
        <v>2</v>
      </c>
      <c r="G4" s="147"/>
      <c r="H4" s="236"/>
      <c r="I4" s="147"/>
      <c r="J4" s="147"/>
      <c r="K4" s="147"/>
      <c r="L4" s="237" t="s">
        <v>144</v>
      </c>
      <c r="M4" s="147"/>
      <c r="N4" s="147"/>
      <c r="O4" s="147"/>
      <c r="P4" s="232"/>
      <c r="Q4" s="147"/>
      <c r="R4" s="147"/>
      <c r="S4" s="147"/>
      <c r="T4" s="150"/>
      <c r="U4" s="148"/>
      <c r="V4" s="148"/>
      <c r="W4" s="148"/>
      <c r="X4" s="148"/>
      <c r="Y4" s="148"/>
      <c r="Z4" s="148"/>
      <c r="AA4" s="148"/>
      <c r="AB4" s="151"/>
      <c r="AC4" s="147"/>
    </row>
    <row r="5" spans="2:29" ht="12" customHeight="1" thickBot="1">
      <c r="B5" s="147"/>
      <c r="C5" s="147"/>
      <c r="D5" s="147"/>
      <c r="E5" s="147"/>
      <c r="F5" s="147"/>
      <c r="G5" s="147"/>
      <c r="H5" s="147"/>
      <c r="I5" s="147"/>
      <c r="J5" s="238"/>
      <c r="K5" s="238"/>
      <c r="L5" s="238"/>
      <c r="M5" s="238"/>
      <c r="N5" s="238"/>
      <c r="O5" s="238"/>
      <c r="P5" s="238"/>
      <c r="Q5" s="238"/>
      <c r="R5" s="147"/>
      <c r="S5" s="147"/>
      <c r="T5" s="239" t="s">
        <v>3</v>
      </c>
      <c r="U5" s="240"/>
      <c r="V5" s="240"/>
      <c r="W5" s="240"/>
      <c r="X5" s="241"/>
      <c r="Y5" s="241"/>
      <c r="Z5" s="241"/>
      <c r="AA5" s="241"/>
      <c r="AB5" s="242"/>
      <c r="AC5" s="147"/>
    </row>
    <row r="6" spans="2:29" ht="6" customHeight="1">
      <c r="B6" s="147"/>
      <c r="C6" s="147"/>
      <c r="D6" s="147"/>
      <c r="E6" s="147"/>
      <c r="F6" s="147"/>
      <c r="G6" s="147"/>
      <c r="H6" s="147"/>
      <c r="I6" s="147"/>
      <c r="J6" s="238"/>
      <c r="K6" s="238"/>
      <c r="L6" s="238"/>
      <c r="M6" s="238"/>
      <c r="N6" s="238"/>
      <c r="O6" s="238"/>
      <c r="P6" s="238"/>
      <c r="Q6" s="238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2:29" s="7" customFormat="1" ht="16.5" customHeight="1">
      <c r="B7" s="283" t="s">
        <v>145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44"/>
    </row>
    <row r="8" spans="2:29" s="8" customFormat="1" ht="16.5" customHeight="1">
      <c r="B8" s="283" t="s">
        <v>4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45"/>
      <c r="AC8" s="245"/>
    </row>
    <row r="9" spans="2:29" ht="3.75" customHeight="1">
      <c r="B9" s="246"/>
      <c r="C9" s="246"/>
      <c r="D9" s="246"/>
      <c r="E9" s="246"/>
      <c r="F9" s="247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9"/>
      <c r="Y9" s="246"/>
      <c r="Z9" s="147"/>
      <c r="AA9" s="147"/>
      <c r="AB9" s="147"/>
      <c r="AC9" s="147"/>
    </row>
    <row r="10" spans="2:29" ht="15" customHeight="1">
      <c r="B10" s="147"/>
      <c r="C10" s="250"/>
      <c r="D10" s="250"/>
      <c r="E10" s="250"/>
      <c r="F10" s="250"/>
      <c r="G10" s="250"/>
      <c r="H10" s="250"/>
      <c r="I10" s="147"/>
      <c r="J10" s="251"/>
      <c r="K10" s="251"/>
      <c r="L10" s="252"/>
      <c r="M10" s="252"/>
      <c r="N10" s="147"/>
      <c r="O10" s="147"/>
      <c r="P10" s="253"/>
      <c r="Q10" s="253"/>
      <c r="R10" s="252"/>
      <c r="S10" s="254"/>
      <c r="T10" s="252"/>
      <c r="U10" s="255"/>
      <c r="V10" s="147"/>
      <c r="W10" s="256"/>
      <c r="X10" s="257"/>
      <c r="Y10" s="258"/>
      <c r="Z10" s="258"/>
      <c r="AA10" s="254"/>
      <c r="AB10" s="254"/>
      <c r="AC10" s="147"/>
    </row>
    <row r="11" spans="2:29" ht="15" customHeight="1">
      <c r="B11" s="259" t="s">
        <v>146</v>
      </c>
      <c r="C11" s="250"/>
      <c r="D11" s="250"/>
      <c r="E11" s="250"/>
      <c r="F11" s="250"/>
      <c r="G11" s="250"/>
      <c r="H11" s="250"/>
      <c r="I11" s="296"/>
      <c r="J11" s="296"/>
      <c r="K11" s="296"/>
      <c r="L11" s="296"/>
      <c r="M11" s="296"/>
      <c r="N11" s="147"/>
      <c r="O11" s="253"/>
      <c r="P11" s="253"/>
      <c r="Q11" s="253"/>
      <c r="R11" s="260"/>
      <c r="S11" s="260"/>
      <c r="T11" s="252"/>
      <c r="U11" s="261"/>
      <c r="V11" s="261"/>
      <c r="W11" s="256"/>
      <c r="X11" s="257"/>
      <c r="Y11" s="258"/>
      <c r="Z11" s="258"/>
      <c r="AA11" s="254"/>
      <c r="AB11" s="254"/>
      <c r="AC11" s="147"/>
    </row>
    <row r="12" spans="2:29" ht="3.75" customHeight="1" thickBot="1">
      <c r="B12" s="147"/>
      <c r="C12" s="262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47"/>
      <c r="O12" s="147"/>
      <c r="P12" s="147"/>
      <c r="Q12" s="147"/>
      <c r="R12" s="147"/>
      <c r="S12" s="147"/>
      <c r="T12" s="148"/>
      <c r="U12" s="243"/>
      <c r="V12" s="148"/>
      <c r="W12" s="148"/>
      <c r="X12" s="148"/>
      <c r="Y12" s="243"/>
      <c r="Z12" s="148"/>
      <c r="AA12" s="147"/>
      <c r="AB12" s="147"/>
      <c r="AC12" s="148"/>
    </row>
    <row r="13" spans="1:29" ht="16.5" customHeight="1">
      <c r="A13" s="132"/>
      <c r="B13" s="263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 t="s">
        <v>6</v>
      </c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4"/>
    </row>
    <row r="14" spans="1:29" ht="4.5" customHeight="1">
      <c r="A14" s="2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51"/>
    </row>
    <row r="15" spans="1:29" ht="4.5" customHeight="1">
      <c r="A15" s="2"/>
      <c r="B15" s="265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148"/>
      <c r="R15" s="129"/>
      <c r="S15" s="130"/>
      <c r="T15" s="130"/>
      <c r="U15" s="130"/>
      <c r="V15" s="130"/>
      <c r="W15" s="131"/>
      <c r="X15" s="130"/>
      <c r="Y15" s="130"/>
      <c r="Z15" s="130"/>
      <c r="AA15" s="131"/>
      <c r="AB15" s="148"/>
      <c r="AC15" s="151"/>
    </row>
    <row r="16" spans="1:29" ht="16.5" customHeight="1">
      <c r="A16" s="2"/>
      <c r="B16" s="265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148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48"/>
      <c r="AC16" s="151"/>
    </row>
    <row r="17" spans="1:29" ht="3.75" customHeight="1">
      <c r="A17" s="2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151"/>
    </row>
    <row r="18" spans="1:29" ht="12.75">
      <c r="A18" s="145"/>
      <c r="B18" s="146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47"/>
      <c r="S18" s="127"/>
      <c r="T18" s="127"/>
      <c r="U18" s="127"/>
      <c r="V18" s="147"/>
      <c r="W18" s="148"/>
      <c r="X18" s="148"/>
      <c r="Y18" s="148"/>
      <c r="Z18" s="148"/>
      <c r="AA18" s="148"/>
      <c r="AB18" s="148"/>
      <c r="AC18" s="149"/>
    </row>
    <row r="19" spans="1:29" ht="3.75" customHeight="1">
      <c r="A19" s="150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48"/>
      <c r="W19" s="148"/>
      <c r="X19" s="148"/>
      <c r="Y19" s="148"/>
      <c r="Z19" s="148"/>
      <c r="AA19" s="148"/>
      <c r="AB19" s="148"/>
      <c r="AC19" s="151"/>
    </row>
    <row r="20" spans="1:29" ht="16.5" customHeight="1">
      <c r="A20" s="150"/>
      <c r="B20" s="152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152"/>
      <c r="R20" s="152"/>
      <c r="S20" s="153"/>
      <c r="T20" s="154" t="s">
        <v>25</v>
      </c>
      <c r="U20" s="153"/>
      <c r="V20" s="285"/>
      <c r="W20" s="285"/>
      <c r="X20" s="285"/>
      <c r="Y20" s="285"/>
      <c r="Z20" s="285"/>
      <c r="AA20" s="285"/>
      <c r="AB20" s="152"/>
      <c r="AC20" s="151"/>
    </row>
    <row r="21" spans="1:29" ht="3.75" customHeight="1">
      <c r="A21" s="150"/>
      <c r="B21" s="152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2"/>
      <c r="R21" s="152"/>
      <c r="S21" s="155"/>
      <c r="T21" s="155"/>
      <c r="U21" s="155"/>
      <c r="V21" s="155"/>
      <c r="W21" s="155"/>
      <c r="X21" s="155"/>
      <c r="Y21" s="155"/>
      <c r="Z21" s="155"/>
      <c r="AA21" s="152"/>
      <c r="AB21" s="152"/>
      <c r="AC21" s="151"/>
    </row>
    <row r="22" spans="1:29" ht="16.5" customHeight="1">
      <c r="A22" s="150"/>
      <c r="B22" s="147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156" t="s">
        <v>8</v>
      </c>
      <c r="P22" s="157"/>
      <c r="Q22" s="290"/>
      <c r="R22" s="290"/>
      <c r="S22" s="290"/>
      <c r="T22" s="290"/>
      <c r="U22" s="158" t="s">
        <v>9</v>
      </c>
      <c r="V22" s="289"/>
      <c r="W22" s="289"/>
      <c r="X22" s="289"/>
      <c r="Y22" s="289"/>
      <c r="Z22" s="289"/>
      <c r="AA22" s="289"/>
      <c r="AB22" s="152"/>
      <c r="AC22" s="151"/>
    </row>
    <row r="23" spans="1:29" ht="3.75" customHeight="1">
      <c r="A23" s="159"/>
      <c r="B23" s="160"/>
      <c r="C23" s="161"/>
      <c r="D23" s="162"/>
      <c r="E23" s="162"/>
      <c r="F23" s="162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165"/>
      <c r="W23" s="165"/>
      <c r="X23" s="165"/>
      <c r="Y23" s="165"/>
      <c r="Z23" s="165"/>
      <c r="AA23" s="163"/>
      <c r="AB23" s="163"/>
      <c r="AC23" s="166"/>
    </row>
    <row r="24" spans="1:29" ht="12.75" customHeight="1">
      <c r="A24" s="145"/>
      <c r="B24" s="127" t="s">
        <v>35</v>
      </c>
      <c r="C24" s="167"/>
      <c r="D24" s="167"/>
      <c r="E24" s="167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68"/>
      <c r="V24" s="147"/>
      <c r="W24" s="152"/>
      <c r="X24" s="152"/>
      <c r="Y24" s="152"/>
      <c r="Z24" s="152"/>
      <c r="AA24" s="152"/>
      <c r="AB24" s="152"/>
      <c r="AC24" s="151"/>
    </row>
    <row r="25" spans="1:29" ht="3.75" customHeight="1">
      <c r="A25" s="150"/>
      <c r="B25" s="127"/>
      <c r="C25" s="167"/>
      <c r="D25" s="167"/>
      <c r="E25" s="167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68"/>
      <c r="V25" s="152"/>
      <c r="W25" s="152"/>
      <c r="X25" s="152"/>
      <c r="Y25" s="152"/>
      <c r="Z25" s="152"/>
      <c r="AA25" s="152"/>
      <c r="AB25" s="152"/>
      <c r="AC25" s="151"/>
    </row>
    <row r="26" spans="1:29" ht="16.5" customHeight="1">
      <c r="A26" s="150"/>
      <c r="B26" s="127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169" t="s">
        <v>147</v>
      </c>
      <c r="R26" s="147"/>
      <c r="S26" s="147"/>
      <c r="T26" s="152"/>
      <c r="U26" s="168"/>
      <c r="V26" s="289"/>
      <c r="W26" s="289"/>
      <c r="X26" s="289"/>
      <c r="Y26" s="289"/>
      <c r="Z26" s="289"/>
      <c r="AA26" s="289"/>
      <c r="AB26" s="152"/>
      <c r="AC26" s="151"/>
    </row>
    <row r="27" spans="1:29" ht="3.75" customHeight="1">
      <c r="A27" s="150"/>
      <c r="B27" s="127"/>
      <c r="C27" s="167"/>
      <c r="D27" s="167"/>
      <c r="E27" s="167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68"/>
      <c r="V27" s="152"/>
      <c r="W27" s="152"/>
      <c r="X27" s="152"/>
      <c r="Y27" s="152"/>
      <c r="Z27" s="152"/>
      <c r="AA27" s="152"/>
      <c r="AB27" s="152"/>
      <c r="AC27" s="151"/>
    </row>
    <row r="28" spans="1:29" ht="16.5" customHeight="1">
      <c r="A28" s="150"/>
      <c r="B28" s="147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156" t="s">
        <v>8</v>
      </c>
      <c r="P28" s="157"/>
      <c r="Q28" s="290"/>
      <c r="R28" s="290"/>
      <c r="S28" s="290"/>
      <c r="T28" s="290"/>
      <c r="U28" s="158" t="s">
        <v>9</v>
      </c>
      <c r="V28" s="289"/>
      <c r="W28" s="289"/>
      <c r="X28" s="289"/>
      <c r="Y28" s="289"/>
      <c r="Z28" s="289"/>
      <c r="AA28" s="289"/>
      <c r="AB28" s="152"/>
      <c r="AC28" s="151"/>
    </row>
    <row r="29" spans="1:29" ht="3.75" customHeight="1">
      <c r="A29" s="159"/>
      <c r="B29" s="160"/>
      <c r="C29" s="161"/>
      <c r="D29" s="162"/>
      <c r="E29" s="162"/>
      <c r="F29" s="162"/>
      <c r="G29" s="162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165"/>
      <c r="W29" s="165"/>
      <c r="X29" s="165"/>
      <c r="Y29" s="165"/>
      <c r="Z29" s="165"/>
      <c r="AA29" s="163"/>
      <c r="AB29" s="163"/>
      <c r="AC29" s="166"/>
    </row>
    <row r="30" spans="1:29" ht="12.75" customHeight="1">
      <c r="A30" s="150"/>
      <c r="B30" s="168" t="s">
        <v>36</v>
      </c>
      <c r="C30" s="167"/>
      <c r="D30" s="167"/>
      <c r="E30" s="167"/>
      <c r="F30" s="152"/>
      <c r="G30" s="168"/>
      <c r="H30" s="147"/>
      <c r="I30" s="147"/>
      <c r="J30" s="148"/>
      <c r="K30" s="148"/>
      <c r="L30" s="148"/>
      <c r="M30" s="148"/>
      <c r="N30" s="152"/>
      <c r="O30" s="152"/>
      <c r="P30" s="152"/>
      <c r="Q30" s="152"/>
      <c r="R30" s="152"/>
      <c r="S30" s="152"/>
      <c r="T30" s="152"/>
      <c r="U30" s="170"/>
      <c r="V30" s="148"/>
      <c r="W30" s="152"/>
      <c r="X30" s="152"/>
      <c r="Y30" s="152"/>
      <c r="Z30" s="152"/>
      <c r="AA30" s="152"/>
      <c r="AB30" s="152"/>
      <c r="AC30" s="151"/>
    </row>
    <row r="31" spans="1:29" ht="3.75" customHeight="1">
      <c r="A31" s="150"/>
      <c r="B31" s="168"/>
      <c r="C31" s="167"/>
      <c r="D31" s="167"/>
      <c r="E31" s="167"/>
      <c r="F31" s="152"/>
      <c r="G31" s="168"/>
      <c r="H31" s="147"/>
      <c r="I31" s="147"/>
      <c r="J31" s="148"/>
      <c r="K31" s="148"/>
      <c r="L31" s="148"/>
      <c r="M31" s="148"/>
      <c r="N31" s="152"/>
      <c r="O31" s="152"/>
      <c r="P31" s="152"/>
      <c r="Q31" s="152"/>
      <c r="R31" s="152"/>
      <c r="S31" s="152"/>
      <c r="T31" s="152"/>
      <c r="U31" s="170"/>
      <c r="V31" s="148"/>
      <c r="W31" s="152"/>
      <c r="X31" s="152"/>
      <c r="Y31" s="152"/>
      <c r="Z31" s="152"/>
      <c r="AA31" s="152"/>
      <c r="AB31" s="152"/>
      <c r="AC31" s="151"/>
    </row>
    <row r="32" spans="1:29" ht="16.5" customHeight="1">
      <c r="A32" s="150"/>
      <c r="B32" s="171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52"/>
      <c r="AC32" s="151"/>
    </row>
    <row r="33" spans="1:29" ht="3.75" customHeight="1">
      <c r="A33" s="150"/>
      <c r="B33" s="171"/>
      <c r="C33" s="167"/>
      <c r="D33" s="167"/>
      <c r="E33" s="167"/>
      <c r="F33" s="172"/>
      <c r="G33" s="173"/>
      <c r="H33" s="147"/>
      <c r="I33" s="147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68"/>
      <c r="V33" s="152"/>
      <c r="W33" s="152"/>
      <c r="X33" s="152"/>
      <c r="Y33" s="152"/>
      <c r="Z33" s="152"/>
      <c r="AA33" s="152"/>
      <c r="AB33" s="152"/>
      <c r="AC33" s="151"/>
    </row>
    <row r="34" spans="1:29" ht="16.5" customHeight="1">
      <c r="A34" s="150"/>
      <c r="B34" s="147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156" t="s">
        <v>8</v>
      </c>
      <c r="P34" s="157"/>
      <c r="Q34" s="290"/>
      <c r="R34" s="290"/>
      <c r="S34" s="290"/>
      <c r="T34" s="290"/>
      <c r="U34" s="168"/>
      <c r="V34" s="147"/>
      <c r="W34" s="147"/>
      <c r="X34" s="157"/>
      <c r="Y34" s="291"/>
      <c r="Z34" s="291"/>
      <c r="AA34" s="291"/>
      <c r="AB34" s="152"/>
      <c r="AC34" s="151"/>
    </row>
    <row r="35" spans="1:29" ht="3.75" customHeight="1">
      <c r="A35" s="150"/>
      <c r="B35" s="160"/>
      <c r="C35" s="161"/>
      <c r="D35" s="162"/>
      <c r="E35" s="162"/>
      <c r="F35" s="162"/>
      <c r="G35" s="16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165"/>
      <c r="W35" s="165"/>
      <c r="X35" s="165"/>
      <c r="Y35" s="165"/>
      <c r="Z35" s="165"/>
      <c r="AA35" s="163"/>
      <c r="AB35" s="163"/>
      <c r="AC35" s="166"/>
    </row>
    <row r="36" spans="1:29" ht="3.75" customHeight="1">
      <c r="A36" s="145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49"/>
    </row>
    <row r="37" spans="1:29" ht="12.75" customHeight="1">
      <c r="A37" s="150"/>
      <c r="B37" s="175"/>
      <c r="C37" s="284"/>
      <c r="D37" s="284"/>
      <c r="E37" s="284"/>
      <c r="F37" s="127"/>
      <c r="G37" s="176" t="s">
        <v>91</v>
      </c>
      <c r="H37" s="127"/>
      <c r="I37" s="127"/>
      <c r="J37" s="127"/>
      <c r="K37" s="127"/>
      <c r="L37" s="127"/>
      <c r="M37" s="127"/>
      <c r="N37" s="148"/>
      <c r="O37" s="148"/>
      <c r="P37" s="148"/>
      <c r="Q37" s="177"/>
      <c r="R37" s="178"/>
      <c r="S37" s="148"/>
      <c r="T37" s="148"/>
      <c r="U37" s="127"/>
      <c r="V37" s="127"/>
      <c r="W37" s="127"/>
      <c r="X37" s="148"/>
      <c r="Y37" s="148"/>
      <c r="Z37" s="148"/>
      <c r="AA37" s="148"/>
      <c r="AB37" s="148"/>
      <c r="AC37" s="151"/>
    </row>
    <row r="38" spans="1:29" ht="3.75" customHeight="1">
      <c r="A38" s="150"/>
      <c r="B38" s="175"/>
      <c r="C38" s="17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80"/>
      <c r="O38" s="180"/>
      <c r="P38" s="180"/>
      <c r="Q38" s="177"/>
      <c r="R38" s="178"/>
      <c r="S38" s="148"/>
      <c r="T38" s="148"/>
      <c r="U38" s="127"/>
      <c r="V38" s="127"/>
      <c r="W38" s="127"/>
      <c r="X38" s="148"/>
      <c r="Y38" s="148"/>
      <c r="Z38" s="148"/>
      <c r="AA38" s="148"/>
      <c r="AB38" s="148"/>
      <c r="AC38" s="151"/>
    </row>
    <row r="39" spans="1:29" ht="12.75" customHeight="1">
      <c r="A39" s="150"/>
      <c r="B39" s="175"/>
      <c r="C39" s="297"/>
      <c r="D39" s="297"/>
      <c r="E39" s="297"/>
      <c r="F39" s="127"/>
      <c r="G39" s="176" t="s">
        <v>90</v>
      </c>
      <c r="H39" s="127"/>
      <c r="I39" s="127"/>
      <c r="J39" s="127"/>
      <c r="K39" s="127"/>
      <c r="L39" s="127"/>
      <c r="M39" s="127"/>
      <c r="N39" s="180"/>
      <c r="O39" s="180"/>
      <c r="P39" s="180"/>
      <c r="Q39" s="177"/>
      <c r="R39" s="178"/>
      <c r="S39" s="148"/>
      <c r="T39" s="148"/>
      <c r="U39" s="127"/>
      <c r="V39" s="127"/>
      <c r="W39" s="127"/>
      <c r="X39" s="148"/>
      <c r="Y39" s="148"/>
      <c r="Z39" s="148"/>
      <c r="AA39" s="148"/>
      <c r="AB39" s="148"/>
      <c r="AC39" s="151"/>
    </row>
    <row r="40" spans="1:29" ht="3.75" customHeight="1">
      <c r="A40" s="159"/>
      <c r="B40" s="17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48"/>
      <c r="Y40" s="148"/>
      <c r="Z40" s="148"/>
      <c r="AA40" s="148"/>
      <c r="AB40" s="148"/>
      <c r="AC40" s="166"/>
    </row>
    <row r="41" spans="1:64" ht="3.75" customHeight="1">
      <c r="A41" s="150"/>
      <c r="B41" s="146"/>
      <c r="C41" s="174"/>
      <c r="D41" s="174"/>
      <c r="E41" s="174"/>
      <c r="F41" s="181"/>
      <c r="G41" s="146"/>
      <c r="H41" s="174"/>
      <c r="I41" s="174"/>
      <c r="J41" s="174"/>
      <c r="K41" s="174"/>
      <c r="L41" s="174"/>
      <c r="M41" s="174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82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ht="16.5" customHeight="1">
      <c r="A42" s="150"/>
      <c r="B42" s="175" t="s">
        <v>10</v>
      </c>
      <c r="C42" s="148"/>
      <c r="D42" s="148"/>
      <c r="E42" s="148"/>
      <c r="F42" s="179"/>
      <c r="G42" s="127"/>
      <c r="H42" s="148"/>
      <c r="I42" s="148"/>
      <c r="J42" s="148"/>
      <c r="K42" s="148"/>
      <c r="L42" s="148"/>
      <c r="M42" s="298"/>
      <c r="N42" s="298"/>
      <c r="O42" s="298"/>
      <c r="P42" s="298"/>
      <c r="Q42" s="298"/>
      <c r="R42" s="147"/>
      <c r="S42" s="147"/>
      <c r="T42" s="147"/>
      <c r="U42" s="147"/>
      <c r="V42" s="147"/>
      <c r="W42" s="127"/>
      <c r="X42" s="127"/>
      <c r="Y42" s="127"/>
      <c r="Z42" s="127"/>
      <c r="AA42" s="127"/>
      <c r="AB42" s="127"/>
      <c r="AC42" s="182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ht="3.75" customHeight="1">
      <c r="A43" s="150"/>
      <c r="B43" s="127"/>
      <c r="C43" s="147"/>
      <c r="D43" s="147"/>
      <c r="E43" s="147"/>
      <c r="F43" s="179"/>
      <c r="G43" s="127"/>
      <c r="H43" s="147"/>
      <c r="I43" s="147"/>
      <c r="J43" s="148"/>
      <c r="K43" s="148"/>
      <c r="L43" s="148"/>
      <c r="M43" s="148"/>
      <c r="N43" s="127"/>
      <c r="O43" s="183"/>
      <c r="P43" s="183"/>
      <c r="Q43" s="183"/>
      <c r="R43" s="183"/>
      <c r="S43" s="183"/>
      <c r="T43" s="183"/>
      <c r="U43" s="127"/>
      <c r="V43" s="127"/>
      <c r="W43" s="127"/>
      <c r="X43" s="127"/>
      <c r="Y43" s="127"/>
      <c r="Z43" s="127"/>
      <c r="AA43" s="127"/>
      <c r="AB43" s="127"/>
      <c r="AC43" s="182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16.5" customHeight="1">
      <c r="A44" s="150"/>
      <c r="B44" s="175" t="s">
        <v>11</v>
      </c>
      <c r="C44" s="147"/>
      <c r="D44" s="147"/>
      <c r="E44" s="147"/>
      <c r="F44" s="179"/>
      <c r="G44" s="127"/>
      <c r="H44" s="147"/>
      <c r="I44" s="147"/>
      <c r="J44" s="148"/>
      <c r="K44" s="148"/>
      <c r="L44" s="148"/>
      <c r="M44" s="298"/>
      <c r="N44" s="298"/>
      <c r="O44" s="298"/>
      <c r="P44" s="298"/>
      <c r="Q44" s="298"/>
      <c r="R44" s="147"/>
      <c r="S44" s="147"/>
      <c r="T44" s="147"/>
      <c r="U44" s="147"/>
      <c r="V44" s="147"/>
      <c r="W44" s="127"/>
      <c r="X44" s="127"/>
      <c r="Y44" s="127"/>
      <c r="Z44" s="127"/>
      <c r="AA44" s="127"/>
      <c r="AB44" s="127"/>
      <c r="AC44" s="182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ht="3.75" customHeight="1">
      <c r="A45" s="150"/>
      <c r="B45" s="127"/>
      <c r="C45" s="127"/>
      <c r="D45" s="184"/>
      <c r="E45" s="184"/>
      <c r="F45" s="179"/>
      <c r="G45" s="179"/>
      <c r="H45" s="147"/>
      <c r="I45" s="147"/>
      <c r="J45" s="148"/>
      <c r="K45" s="148"/>
      <c r="L45" s="148"/>
      <c r="M45" s="148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82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29" ht="3.75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85"/>
      <c r="U46" s="186"/>
      <c r="V46" s="186"/>
      <c r="W46" s="174"/>
      <c r="X46" s="174"/>
      <c r="Y46" s="186"/>
      <c r="Z46" s="186"/>
      <c r="AA46" s="185"/>
      <c r="AB46" s="185"/>
      <c r="AC46" s="149"/>
    </row>
    <row r="47" spans="1:64" ht="12.75" customHeight="1">
      <c r="A47" s="150"/>
      <c r="B47" s="187" t="s">
        <v>105</v>
      </c>
      <c r="C47" s="188"/>
      <c r="D47" s="188"/>
      <c r="E47" s="188"/>
      <c r="F47" s="179"/>
      <c r="G47" s="14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48"/>
      <c r="U47" s="148"/>
      <c r="V47" s="189"/>
      <c r="W47" s="190"/>
      <c r="X47" s="190"/>
      <c r="Y47" s="190"/>
      <c r="Z47" s="190"/>
      <c r="AA47" s="127"/>
      <c r="AB47" s="127"/>
      <c r="AC47" s="182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ht="3.75" customHeight="1">
      <c r="A48" s="150"/>
      <c r="B48" s="187"/>
      <c r="C48" s="188"/>
      <c r="D48" s="188"/>
      <c r="E48" s="188"/>
      <c r="F48" s="179"/>
      <c r="G48" s="14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48"/>
      <c r="U48" s="148"/>
      <c r="V48" s="189"/>
      <c r="W48" s="190"/>
      <c r="X48" s="190"/>
      <c r="Y48" s="190"/>
      <c r="Z48" s="190"/>
      <c r="AA48" s="127"/>
      <c r="AB48" s="127"/>
      <c r="AC48" s="182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ht="14.25" customHeight="1">
      <c r="A49" s="150"/>
      <c r="B49" s="191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192"/>
      <c r="Q49" s="192"/>
      <c r="R49" s="192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82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ht="13.5" customHeight="1">
      <c r="A50" s="150"/>
      <c r="B50" s="191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193"/>
      <c r="Q50" s="299"/>
      <c r="R50" s="299"/>
      <c r="S50" s="299"/>
      <c r="T50" s="299"/>
      <c r="U50" s="127"/>
      <c r="V50" s="127"/>
      <c r="W50" s="127"/>
      <c r="X50" s="127"/>
      <c r="Y50" s="127"/>
      <c r="Z50" s="127"/>
      <c r="AA50" s="127"/>
      <c r="AB50" s="127"/>
      <c r="AC50" s="182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ht="3.75" customHeight="1">
      <c r="A51" s="150"/>
      <c r="B51" s="191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6"/>
      <c r="P51" s="194"/>
      <c r="Q51" s="126"/>
      <c r="R51" s="126"/>
      <c r="S51" s="127"/>
      <c r="T51" s="195"/>
      <c r="U51" s="195"/>
      <c r="V51" s="195"/>
      <c r="W51" s="195"/>
      <c r="X51" s="127"/>
      <c r="Y51" s="127"/>
      <c r="Z51" s="127"/>
      <c r="AA51" s="127"/>
      <c r="AB51" s="127"/>
      <c r="AC51" s="182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ht="12.75" customHeight="1">
      <c r="A52" s="150"/>
      <c r="B52" s="196" t="s">
        <v>18</v>
      </c>
      <c r="C52" s="127"/>
      <c r="D52" s="197"/>
      <c r="E52" s="148"/>
      <c r="F52" s="179"/>
      <c r="G52" s="127"/>
      <c r="H52" s="148"/>
      <c r="I52" s="148"/>
      <c r="J52" s="148"/>
      <c r="K52" s="148"/>
      <c r="L52" s="148"/>
      <c r="M52" s="148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82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ht="3.75" customHeight="1">
      <c r="A53" s="159"/>
      <c r="B53" s="127"/>
      <c r="C53" s="127"/>
      <c r="D53" s="197"/>
      <c r="E53" s="148"/>
      <c r="F53" s="179"/>
      <c r="G53" s="127"/>
      <c r="H53" s="148"/>
      <c r="I53" s="148"/>
      <c r="J53" s="148"/>
      <c r="K53" s="148"/>
      <c r="L53" s="148"/>
      <c r="M53" s="148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82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ht="3.75" customHeight="1">
      <c r="A54" s="150"/>
      <c r="B54" s="146"/>
      <c r="C54" s="146"/>
      <c r="D54" s="198"/>
      <c r="E54" s="174"/>
      <c r="F54" s="181"/>
      <c r="G54" s="146"/>
      <c r="H54" s="174"/>
      <c r="I54" s="174"/>
      <c r="J54" s="174"/>
      <c r="K54" s="174"/>
      <c r="L54" s="174"/>
      <c r="M54" s="174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99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ht="12.75" customHeight="1">
      <c r="A55" s="150"/>
      <c r="B55" s="200" t="s">
        <v>85</v>
      </c>
      <c r="C55" s="148"/>
      <c r="D55" s="127"/>
      <c r="E55" s="127"/>
      <c r="F55" s="127"/>
      <c r="G55" s="127"/>
      <c r="H55" s="127"/>
      <c r="I55" s="127"/>
      <c r="J55" s="201"/>
      <c r="K55" s="201"/>
      <c r="L55" s="201"/>
      <c r="M55" s="201"/>
      <c r="N55" s="127"/>
      <c r="O55" s="188"/>
      <c r="P55" s="188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82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ht="4.5" customHeight="1">
      <c r="A56" s="150"/>
      <c r="B56" s="200"/>
      <c r="C56" s="148"/>
      <c r="D56" s="127"/>
      <c r="E56" s="127"/>
      <c r="F56" s="127"/>
      <c r="G56" s="127"/>
      <c r="H56" s="127"/>
      <c r="I56" s="127"/>
      <c r="J56" s="201"/>
      <c r="K56" s="201"/>
      <c r="L56" s="201"/>
      <c r="M56" s="201"/>
      <c r="N56" s="127"/>
      <c r="O56" s="188"/>
      <c r="P56" s="188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82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ht="15.75" customHeight="1">
      <c r="A57" s="150"/>
      <c r="B57" s="200"/>
      <c r="C57" s="284"/>
      <c r="D57" s="284"/>
      <c r="E57" s="284"/>
      <c r="F57" s="284"/>
      <c r="G57" s="284"/>
      <c r="H57" s="284"/>
      <c r="I57" s="284"/>
      <c r="J57" s="284"/>
      <c r="K57" s="284"/>
      <c r="L57" s="126"/>
      <c r="M57" s="126"/>
      <c r="N57" s="126"/>
      <c r="O57" s="126"/>
      <c r="P57" s="33"/>
      <c r="Q57" s="126"/>
      <c r="R57" s="127" t="s">
        <v>38</v>
      </c>
      <c r="S57" s="126"/>
      <c r="T57" s="126"/>
      <c r="U57" s="126"/>
      <c r="V57" s="126"/>
      <c r="W57" s="126"/>
      <c r="X57" s="126"/>
      <c r="Y57" s="126"/>
      <c r="Z57" s="126"/>
      <c r="AA57" s="126"/>
      <c r="AB57" s="127"/>
      <c r="AC57" s="182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ht="3.75" customHeight="1">
      <c r="A58" s="150"/>
      <c r="B58" s="200"/>
      <c r="C58" s="202"/>
      <c r="D58" s="202"/>
      <c r="E58" s="202"/>
      <c r="F58" s="202"/>
      <c r="G58" s="202"/>
      <c r="H58" s="202"/>
      <c r="I58" s="202"/>
      <c r="J58" s="202"/>
      <c r="K58" s="202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  <c r="AC58" s="182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ht="15.75" customHeight="1">
      <c r="A59" s="150"/>
      <c r="B59" s="200"/>
      <c r="C59" s="284"/>
      <c r="D59" s="284"/>
      <c r="E59" s="284"/>
      <c r="F59" s="284"/>
      <c r="G59" s="284"/>
      <c r="H59" s="284"/>
      <c r="I59" s="284"/>
      <c r="J59" s="284"/>
      <c r="K59" s="284"/>
      <c r="L59" s="126"/>
      <c r="M59" s="126"/>
      <c r="N59" s="295"/>
      <c r="O59" s="295"/>
      <c r="P59" s="295"/>
      <c r="Q59" s="295"/>
      <c r="R59" s="295"/>
      <c r="S59" s="126"/>
      <c r="T59" s="127" t="s">
        <v>39</v>
      </c>
      <c r="U59" s="126"/>
      <c r="V59" s="126"/>
      <c r="W59" s="126"/>
      <c r="X59" s="126"/>
      <c r="Y59" s="292"/>
      <c r="Z59" s="292"/>
      <c r="AA59" s="126"/>
      <c r="AB59" s="152"/>
      <c r="AC59" s="182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ht="3.75" customHeight="1">
      <c r="A60" s="150"/>
      <c r="B60" s="203"/>
      <c r="C60" s="204"/>
      <c r="D60" s="204"/>
      <c r="E60" s="204"/>
      <c r="F60" s="204"/>
      <c r="G60" s="204"/>
      <c r="H60" s="204"/>
      <c r="I60" s="205"/>
      <c r="J60" s="204"/>
      <c r="K60" s="204"/>
      <c r="L60" s="204"/>
      <c r="M60" s="204"/>
      <c r="N60" s="204"/>
      <c r="O60" s="206"/>
      <c r="P60" s="206"/>
      <c r="Q60" s="206"/>
      <c r="R60" s="206"/>
      <c r="S60" s="206"/>
      <c r="T60" s="206"/>
      <c r="U60" s="206"/>
      <c r="V60" s="206"/>
      <c r="W60" s="207"/>
      <c r="X60" s="207"/>
      <c r="Y60" s="207"/>
      <c r="Z60" s="207"/>
      <c r="AA60" s="207"/>
      <c r="AB60" s="207"/>
      <c r="AC60" s="182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ht="15" customHeight="1">
      <c r="A61" s="145"/>
      <c r="B61" s="187" t="s">
        <v>19</v>
      </c>
      <c r="C61" s="188"/>
      <c r="D61" s="147"/>
      <c r="E61" s="179" t="s">
        <v>89</v>
      </c>
      <c r="F61" s="147"/>
      <c r="G61" s="14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9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ht="3.75" customHeight="1">
      <c r="A62" s="150"/>
      <c r="B62" s="187"/>
      <c r="C62" s="188"/>
      <c r="D62" s="147"/>
      <c r="E62" s="179"/>
      <c r="F62" s="147"/>
      <c r="G62" s="14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82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ht="15.75" customHeight="1">
      <c r="A63" s="150"/>
      <c r="B63" s="208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139"/>
      <c r="Q63" s="139"/>
      <c r="R63" s="139"/>
      <c r="S63" s="139"/>
      <c r="T63" s="139"/>
      <c r="U63" s="139"/>
      <c r="V63" s="139"/>
      <c r="W63" s="139"/>
      <c r="X63" s="139"/>
      <c r="Y63" s="126"/>
      <c r="Z63" s="127"/>
      <c r="AA63" s="127"/>
      <c r="AB63" s="127"/>
      <c r="AC63" s="182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ht="12" customHeight="1">
      <c r="A64" s="150"/>
      <c r="B64" s="208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127"/>
      <c r="AC64" s="182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ht="3.75" customHeight="1">
      <c r="A65" s="150"/>
      <c r="B65" s="20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40"/>
      <c r="Z65" s="127"/>
      <c r="AA65" s="127"/>
      <c r="AB65" s="127"/>
      <c r="AC65" s="182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4" ht="12" customHeight="1">
      <c r="A66" s="150"/>
      <c r="B66" s="208"/>
      <c r="C66" s="288" t="s">
        <v>153</v>
      </c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139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127"/>
      <c r="AC66" s="182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ht="12" customHeight="1">
      <c r="A67" s="150"/>
      <c r="B67" s="20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1"/>
      <c r="Z67" s="141"/>
      <c r="AA67" s="141"/>
      <c r="AB67" s="127"/>
      <c r="AC67" s="182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ht="12" customHeight="1">
      <c r="A68" s="150"/>
      <c r="B68" s="208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142"/>
      <c r="Q68" s="142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27"/>
      <c r="AC68" s="182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ht="15.75" customHeight="1">
      <c r="A69" s="150"/>
      <c r="B69" s="208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139"/>
      <c r="AC69" s="209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ht="3.75" customHeight="1">
      <c r="A70" s="150"/>
      <c r="B70" s="20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27"/>
      <c r="AA70" s="127"/>
      <c r="AB70" s="139"/>
      <c r="AC70" s="209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ht="12" customHeight="1">
      <c r="A71" s="150"/>
      <c r="B71" s="208"/>
      <c r="C71" s="288" t="s">
        <v>154</v>
      </c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139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139"/>
      <c r="AC71" s="209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ht="12" customHeight="1">
      <c r="A72" s="150"/>
      <c r="B72" s="14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209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ht="3.75" customHeight="1">
      <c r="A73" s="150"/>
      <c r="B73" s="147"/>
      <c r="C73" s="147"/>
      <c r="D73" s="148"/>
      <c r="E73" s="175"/>
      <c r="F73" s="148"/>
      <c r="G73" s="148"/>
      <c r="H73" s="127"/>
      <c r="I73" s="127"/>
      <c r="J73" s="127"/>
      <c r="K73" s="127"/>
      <c r="L73" s="127"/>
      <c r="M73" s="127"/>
      <c r="N73" s="127"/>
      <c r="O73" s="127"/>
      <c r="P73" s="143"/>
      <c r="Q73" s="104"/>
      <c r="R73" s="143"/>
      <c r="S73" s="104"/>
      <c r="T73" s="143"/>
      <c r="U73" s="104"/>
      <c r="V73" s="143"/>
      <c r="W73" s="104"/>
      <c r="X73" s="143"/>
      <c r="Y73" s="104"/>
      <c r="Z73" s="143"/>
      <c r="AA73" s="104"/>
      <c r="AB73" s="127"/>
      <c r="AC73" s="182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ht="16.5" customHeight="1">
      <c r="A74" s="150"/>
      <c r="B74" s="210" t="s">
        <v>148</v>
      </c>
      <c r="C74" s="147"/>
      <c r="D74" s="148"/>
      <c r="E74" s="175"/>
      <c r="F74" s="148"/>
      <c r="G74" s="148"/>
      <c r="H74" s="127"/>
      <c r="I74" s="127"/>
      <c r="J74" s="127"/>
      <c r="K74" s="127"/>
      <c r="L74" s="127"/>
      <c r="M74" s="147"/>
      <c r="N74" s="147"/>
      <c r="O74" s="147"/>
      <c r="P74" s="292"/>
      <c r="Q74" s="292"/>
      <c r="R74" s="292"/>
      <c r="S74" s="292"/>
      <c r="T74" s="292"/>
      <c r="U74" s="211"/>
      <c r="V74" s="211"/>
      <c r="W74" s="292"/>
      <c r="X74" s="292"/>
      <c r="Y74" s="292"/>
      <c r="Z74" s="292"/>
      <c r="AA74" s="292"/>
      <c r="AB74" s="127"/>
      <c r="AC74" s="182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ht="3.75" customHeight="1">
      <c r="A75" s="150"/>
      <c r="B75" s="212"/>
      <c r="C75" s="147"/>
      <c r="D75" s="148"/>
      <c r="E75" s="175"/>
      <c r="F75" s="148"/>
      <c r="G75" s="148"/>
      <c r="H75" s="127"/>
      <c r="I75" s="127"/>
      <c r="J75" s="127"/>
      <c r="K75" s="127"/>
      <c r="L75" s="127"/>
      <c r="M75" s="144"/>
      <c r="N75" s="144"/>
      <c r="O75" s="144"/>
      <c r="P75" s="144"/>
      <c r="Q75" s="144"/>
      <c r="R75" s="144"/>
      <c r="S75" s="104"/>
      <c r="T75" s="143"/>
      <c r="U75" s="144"/>
      <c r="V75" s="144"/>
      <c r="W75" s="144"/>
      <c r="X75" s="144"/>
      <c r="Y75" s="144"/>
      <c r="Z75" s="144"/>
      <c r="AA75" s="104"/>
      <c r="AB75" s="127"/>
      <c r="AC75" s="182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1:64" ht="16.5" customHeight="1">
      <c r="A76" s="150"/>
      <c r="B76" s="212"/>
      <c r="C76" s="147"/>
      <c r="D76" s="148"/>
      <c r="E76" s="175"/>
      <c r="F76" s="148"/>
      <c r="G76" s="148"/>
      <c r="H76" s="127"/>
      <c r="I76" s="127"/>
      <c r="J76" s="127"/>
      <c r="K76" s="127"/>
      <c r="L76" s="127"/>
      <c r="M76" s="211"/>
      <c r="N76" s="211"/>
      <c r="O76" s="211"/>
      <c r="P76" s="292"/>
      <c r="Q76" s="292"/>
      <c r="R76" s="292"/>
      <c r="S76" s="292"/>
      <c r="T76" s="292"/>
      <c r="U76" s="144"/>
      <c r="V76" s="144"/>
      <c r="W76" s="292"/>
      <c r="X76" s="292"/>
      <c r="Y76" s="292"/>
      <c r="Z76" s="292"/>
      <c r="AA76" s="292"/>
      <c r="AB76" s="127"/>
      <c r="AC76" s="182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1:64" ht="12" customHeight="1">
      <c r="A77" s="159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213"/>
      <c r="T77" s="213"/>
      <c r="U77" s="213"/>
      <c r="V77" s="213"/>
      <c r="W77" s="213"/>
      <c r="X77" s="213"/>
      <c r="Y77" s="127"/>
      <c r="Z77" s="127"/>
      <c r="AA77" s="127"/>
      <c r="AB77" s="127"/>
      <c r="AC77" s="182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1:64" ht="12.75">
      <c r="A78" s="150"/>
      <c r="B78" s="214" t="s">
        <v>149</v>
      </c>
      <c r="C78" s="181"/>
      <c r="D78" s="181"/>
      <c r="E78" s="18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99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1:64" ht="12.75">
      <c r="A79" s="150"/>
      <c r="B79" s="215" t="s">
        <v>150</v>
      </c>
      <c r="C79" s="196"/>
      <c r="D79" s="196"/>
      <c r="E79" s="196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82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1:64" ht="5.25" customHeight="1">
      <c r="A80" s="150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82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1:64" ht="18" customHeight="1">
      <c r="A81" s="150"/>
      <c r="B81" s="196" t="s">
        <v>20</v>
      </c>
      <c r="C81" s="179"/>
      <c r="D81" s="294"/>
      <c r="E81" s="294"/>
      <c r="F81" s="294"/>
      <c r="G81" s="294"/>
      <c r="H81" s="294"/>
      <c r="I81" s="128"/>
      <c r="J81" s="152"/>
      <c r="K81" s="152"/>
      <c r="L81" s="152"/>
      <c r="M81" s="152"/>
      <c r="N81" s="127"/>
      <c r="O81" s="127"/>
      <c r="P81" s="147"/>
      <c r="Q81" s="216" t="s">
        <v>104</v>
      </c>
      <c r="R81" s="147"/>
      <c r="S81" s="293" t="s">
        <v>103</v>
      </c>
      <c r="T81" s="293"/>
      <c r="U81" s="293"/>
      <c r="V81" s="293"/>
      <c r="W81" s="293"/>
      <c r="X81" s="293"/>
      <c r="Y81" s="293"/>
      <c r="Z81" s="293"/>
      <c r="AA81" s="128"/>
      <c r="AB81" s="128"/>
      <c r="AC81" s="182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1:64" ht="5.25" customHeight="1" thickBot="1">
      <c r="A82" s="217"/>
      <c r="B82" s="218"/>
      <c r="C82" s="218"/>
      <c r="D82" s="218"/>
      <c r="E82" s="218"/>
      <c r="F82" s="219"/>
      <c r="G82" s="219"/>
      <c r="H82" s="219"/>
      <c r="I82" s="219"/>
      <c r="J82" s="219"/>
      <c r="K82" s="219"/>
      <c r="L82" s="219"/>
      <c r="M82" s="219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3" spans="2:64" ht="17.25" customHeight="1">
      <c r="B83" s="11"/>
      <c r="C83" s="11"/>
      <c r="D83" s="11"/>
      <c r="E83" s="11"/>
      <c r="F83" s="11"/>
      <c r="G83" s="11"/>
      <c r="H83" s="11"/>
      <c r="I83" s="11"/>
      <c r="N83" s="11"/>
      <c r="R83" s="31"/>
      <c r="S83" s="11"/>
      <c r="U83" s="31"/>
      <c r="V83" s="31"/>
      <c r="W83" s="31"/>
      <c r="X83" s="31"/>
      <c r="Y83" s="31"/>
      <c r="Z83" s="31"/>
      <c r="AA83" s="31"/>
      <c r="AB83" s="31"/>
      <c r="AC83" s="31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2:64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0"/>
      <c r="BK84" s="20"/>
      <c r="BL84" s="20"/>
    </row>
    <row r="85" spans="2:64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20"/>
      <c r="BK85" s="20"/>
      <c r="BL85" s="20"/>
    </row>
    <row r="86" spans="2:64" ht="12.75" hidden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20"/>
      <c r="BK86" s="20"/>
      <c r="BL86" s="20"/>
    </row>
    <row r="87" spans="2:61" ht="12.75" hidden="1">
      <c r="B87" s="4"/>
      <c r="C87" s="4"/>
      <c r="D87" s="21" t="s">
        <v>12</v>
      </c>
      <c r="E87" s="16" t="s">
        <v>13</v>
      </c>
      <c r="F87" s="16" t="s">
        <v>14</v>
      </c>
      <c r="G87" s="16"/>
      <c r="H87" s="4"/>
      <c r="I87" s="17"/>
      <c r="J87" s="12"/>
      <c r="K87" s="12"/>
      <c r="L87" s="12"/>
      <c r="M87" s="12"/>
      <c r="O87" s="4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2:61" ht="12.75" hidden="1">
      <c r="B88" s="4"/>
      <c r="C88" s="4"/>
      <c r="D88" s="21" t="s">
        <v>15</v>
      </c>
      <c r="E88" s="16" t="s">
        <v>13</v>
      </c>
      <c r="F88" s="16" t="s">
        <v>16</v>
      </c>
      <c r="G88" s="16"/>
      <c r="H88" s="4"/>
      <c r="I88" s="16"/>
      <c r="J88" s="14"/>
      <c r="K88" s="14"/>
      <c r="L88" s="14"/>
      <c r="M88" s="14"/>
      <c r="O88" s="4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2:61" ht="12.75" hidden="1">
      <c r="B89" s="4"/>
      <c r="C89" s="4"/>
      <c r="D89" s="21" t="s">
        <v>17</v>
      </c>
      <c r="E89" s="16" t="s">
        <v>13</v>
      </c>
      <c r="F89" s="16" t="s">
        <v>37</v>
      </c>
      <c r="G89" s="16"/>
      <c r="H89" s="4"/>
      <c r="I89" s="17"/>
      <c r="J89" s="14"/>
      <c r="K89" s="14"/>
      <c r="L89" s="14"/>
      <c r="M89" s="14"/>
      <c r="O89" s="4"/>
      <c r="P89" s="12"/>
      <c r="Q89" s="12"/>
      <c r="R89" s="22"/>
      <c r="S89" s="23"/>
      <c r="T89" s="12"/>
      <c r="U89" s="12"/>
      <c r="V89" s="12"/>
      <c r="W89" s="12"/>
      <c r="X89" s="12"/>
      <c r="Y89" s="12"/>
      <c r="Z89" s="12"/>
      <c r="AA89" s="12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2:61" ht="12.75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2:61" ht="12.75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2:61" ht="12.75" hidden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f>MAX(0,strana2!D42)</f>
        <v>0</v>
      </c>
      <c r="P92" s="4"/>
      <c r="Q92" s="4"/>
      <c r="R92" s="4"/>
      <c r="S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61" ht="12.75" hidden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 t="s">
        <v>86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2:61" ht="12.75" hidden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7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2:61" ht="12.75" hidden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2:61" ht="12.75" hidden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2:61" ht="12.75" hidden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2:61" ht="14.25" customHeight="1" hidden="1">
      <c r="B98" s="4"/>
      <c r="C98" s="4"/>
      <c r="D98" s="280" t="s">
        <v>40</v>
      </c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4"/>
      <c r="V98" s="34" t="s">
        <v>79</v>
      </c>
      <c r="W98" s="3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2:61" ht="12.75" customHeight="1" hidden="1">
      <c r="B99" s="4"/>
      <c r="C99" s="4"/>
      <c r="D99" s="280" t="s">
        <v>41</v>
      </c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4"/>
      <c r="V99" s="34" t="s">
        <v>80</v>
      </c>
      <c r="W99" s="3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2:61" ht="12.75" customHeight="1" hidden="1">
      <c r="B100" s="4"/>
      <c r="C100" s="4"/>
      <c r="D100" s="280" t="s">
        <v>42</v>
      </c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4"/>
      <c r="V100" s="34" t="s">
        <v>81</v>
      </c>
      <c r="W100" s="3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2:61" ht="12.75" customHeight="1" hidden="1">
      <c r="B101" s="4"/>
      <c r="C101" s="4"/>
      <c r="D101" s="280" t="s">
        <v>43</v>
      </c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4"/>
      <c r="V101" s="34" t="s">
        <v>82</v>
      </c>
      <c r="W101" s="3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2:61" ht="12.75" customHeight="1" hidden="1">
      <c r="B102" s="4"/>
      <c r="C102" s="4"/>
      <c r="D102" s="280" t="s">
        <v>44</v>
      </c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4"/>
      <c r="V102" s="34" t="s">
        <v>83</v>
      </c>
      <c r="W102" s="3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2:61" ht="12.75" customHeight="1" hidden="1">
      <c r="B103" s="4"/>
      <c r="C103" s="4"/>
      <c r="D103" s="280" t="s">
        <v>45</v>
      </c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4"/>
      <c r="V103" s="34" t="s">
        <v>84</v>
      </c>
      <c r="W103" s="3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2:61" ht="12.75" hidden="1">
      <c r="B104" s="4"/>
      <c r="C104" s="4"/>
      <c r="D104" s="280" t="s">
        <v>46</v>
      </c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4"/>
      <c r="V104" s="36">
        <v>2010</v>
      </c>
      <c r="W104" s="3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2:61" ht="12.75" hidden="1">
      <c r="B105" s="4"/>
      <c r="C105" s="4"/>
      <c r="D105" s="280" t="s">
        <v>47</v>
      </c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4"/>
      <c r="V105" s="36">
        <v>2100</v>
      </c>
      <c r="W105" s="3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2:61" ht="12.75" hidden="1">
      <c r="B106" s="4"/>
      <c r="C106" s="4"/>
      <c r="D106" s="280" t="s">
        <v>48</v>
      </c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4"/>
      <c r="V106" s="36">
        <v>2400</v>
      </c>
      <c r="W106" s="3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2:61" ht="12.75" hidden="1">
      <c r="B107" s="4"/>
      <c r="C107" s="4"/>
      <c r="D107" s="280" t="s">
        <v>49</v>
      </c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4"/>
      <c r="V107" s="36">
        <v>2600</v>
      </c>
      <c r="W107" s="3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2:61" ht="12.75" hidden="1">
      <c r="B108" s="4"/>
      <c r="C108" s="4"/>
      <c r="D108" s="280" t="s">
        <v>50</v>
      </c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4"/>
      <c r="V108" s="36">
        <v>2700</v>
      </c>
      <c r="W108" s="3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2:61" ht="12.75" hidden="1">
      <c r="B109" s="4"/>
      <c r="C109" s="4"/>
      <c r="D109" s="280" t="s">
        <v>51</v>
      </c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4"/>
      <c r="V109" s="36">
        <v>3300</v>
      </c>
      <c r="W109" s="3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2:61" ht="12.75" hidden="1">
      <c r="B110" s="4"/>
      <c r="C110" s="4"/>
      <c r="D110" s="280" t="s">
        <v>52</v>
      </c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4"/>
      <c r="V110" s="36">
        <v>3500</v>
      </c>
      <c r="W110" s="3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2:61" ht="12.75" hidden="1">
      <c r="B111" s="4"/>
      <c r="C111" s="4"/>
      <c r="D111" s="280" t="s">
        <v>53</v>
      </c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4"/>
      <c r="V111" s="36">
        <v>4000</v>
      </c>
      <c r="W111" s="3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2:61" ht="12.75" hidden="1">
      <c r="B112" s="4"/>
      <c r="C112" s="4"/>
      <c r="D112" s="280" t="s">
        <v>54</v>
      </c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4"/>
      <c r="V112" s="36">
        <v>4300</v>
      </c>
      <c r="W112" s="3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2:61" ht="12.75" hidden="1">
      <c r="B113" s="4"/>
      <c r="C113" s="4"/>
      <c r="D113" s="280" t="s">
        <v>55</v>
      </c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4"/>
      <c r="V113" s="36">
        <v>5000</v>
      </c>
      <c r="W113" s="3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2:61" ht="12.75" hidden="1">
      <c r="B114" s="4"/>
      <c r="C114" s="4"/>
      <c r="D114" s="280" t="s">
        <v>56</v>
      </c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4"/>
      <c r="V114" s="36">
        <v>5400</v>
      </c>
      <c r="W114" s="3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2:61" ht="12.75" hidden="1">
      <c r="B115" s="4"/>
      <c r="C115" s="4"/>
      <c r="D115" s="280" t="s">
        <v>57</v>
      </c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4"/>
      <c r="V115" s="36">
        <v>5500</v>
      </c>
      <c r="W115" s="3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2:61" ht="12.75" hidden="1">
      <c r="B116" s="4"/>
      <c r="C116" s="4"/>
      <c r="D116" s="280" t="s">
        <v>58</v>
      </c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4"/>
      <c r="V116" s="36">
        <v>5800</v>
      </c>
      <c r="W116" s="3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2:61" ht="12.75" hidden="1">
      <c r="B117" s="4"/>
      <c r="C117" s="4"/>
      <c r="D117" s="280" t="s">
        <v>59</v>
      </c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4"/>
      <c r="V117" s="36">
        <v>6000</v>
      </c>
      <c r="W117" s="3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2:61" ht="12.75" hidden="1">
      <c r="B118" s="4"/>
      <c r="C118" s="4"/>
      <c r="D118" s="280" t="s">
        <v>60</v>
      </c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4"/>
      <c r="V118" s="36">
        <v>6100</v>
      </c>
      <c r="W118" s="3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2:61" ht="12.75" hidden="1">
      <c r="B119" s="4"/>
      <c r="C119" s="4"/>
      <c r="D119" s="280" t="s">
        <v>61</v>
      </c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4"/>
      <c r="V119" s="36">
        <v>6200</v>
      </c>
      <c r="W119" s="3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2:61" ht="25.5" hidden="1">
      <c r="B120" s="4"/>
      <c r="C120" s="4"/>
      <c r="D120" s="282" t="s">
        <v>156</v>
      </c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4"/>
      <c r="V120" s="36" t="s">
        <v>155</v>
      </c>
      <c r="W120" s="3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2:61" ht="12.75" hidden="1">
      <c r="B121" s="4"/>
      <c r="C121" s="4"/>
      <c r="D121" s="280" t="s">
        <v>62</v>
      </c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4"/>
      <c r="V121" s="36">
        <v>6300</v>
      </c>
      <c r="W121" s="3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2:61" ht="12.75" hidden="1">
      <c r="B122" s="4"/>
      <c r="C122" s="4"/>
      <c r="D122" s="280" t="s">
        <v>63</v>
      </c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4"/>
      <c r="V122" s="36">
        <v>6700</v>
      </c>
      <c r="W122" s="3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2:61" ht="12.75" hidden="1">
      <c r="B123" s="4"/>
      <c r="C123" s="4"/>
      <c r="D123" s="280" t="s">
        <v>64</v>
      </c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4"/>
      <c r="V123" s="36">
        <v>6800</v>
      </c>
      <c r="W123" s="3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2:61" ht="12.75" hidden="1">
      <c r="B124" s="4"/>
      <c r="C124" s="4"/>
      <c r="D124" s="280" t="s">
        <v>65</v>
      </c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4"/>
      <c r="V124" s="36">
        <v>7910</v>
      </c>
      <c r="W124" s="3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2:61" ht="12.75" hidden="1">
      <c r="B125" s="4"/>
      <c r="C125" s="4"/>
      <c r="D125" s="280" t="s">
        <v>66</v>
      </c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4"/>
      <c r="V125" s="36">
        <v>7940</v>
      </c>
      <c r="W125" s="3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2:61" ht="12.75" hidden="1">
      <c r="B126" s="4"/>
      <c r="C126" s="4"/>
      <c r="D126" s="280" t="s">
        <v>67</v>
      </c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4"/>
      <c r="V126" s="36">
        <v>7950</v>
      </c>
      <c r="W126" s="3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2:61" ht="12.75" hidden="1">
      <c r="B127" s="4"/>
      <c r="C127" s="4"/>
      <c r="D127" s="280" t="s">
        <v>68</v>
      </c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4"/>
      <c r="V127" s="36">
        <v>7960</v>
      </c>
      <c r="W127" s="3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2:61" ht="12.75" hidden="1">
      <c r="B128" s="4"/>
      <c r="C128" s="4"/>
      <c r="D128" s="280" t="s">
        <v>69</v>
      </c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4"/>
      <c r="V128" s="36">
        <v>7970</v>
      </c>
      <c r="W128" s="3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2:61" ht="12.75" hidden="1">
      <c r="B129" s="4"/>
      <c r="C129" s="4"/>
      <c r="D129" s="280" t="s">
        <v>70</v>
      </c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4"/>
      <c r="V129" s="36">
        <v>7980</v>
      </c>
      <c r="W129" s="3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2:61" ht="12.75" hidden="1">
      <c r="B130" s="4"/>
      <c r="C130" s="4"/>
      <c r="D130" s="280" t="s">
        <v>71</v>
      </c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4"/>
      <c r="V130" s="36">
        <v>7990</v>
      </c>
      <c r="W130" s="3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2:61" ht="12.75" hidden="1">
      <c r="B131" s="4"/>
      <c r="C131" s="4"/>
      <c r="D131" s="280" t="s">
        <v>72</v>
      </c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4"/>
      <c r="V131" s="36">
        <v>8030</v>
      </c>
      <c r="W131" s="3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</row>
    <row r="132" spans="2:61" ht="12.75" hidden="1">
      <c r="B132" s="4"/>
      <c r="C132" s="4"/>
      <c r="D132" s="280" t="s">
        <v>73</v>
      </c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4"/>
      <c r="V132" s="36">
        <v>8040</v>
      </c>
      <c r="W132" s="3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2:61" ht="12.75" hidden="1">
      <c r="B133" s="4"/>
      <c r="C133" s="4"/>
      <c r="D133" s="280" t="s">
        <v>74</v>
      </c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4"/>
      <c r="V133" s="36">
        <v>8060</v>
      </c>
      <c r="W133" s="3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2:61" ht="12.75" hidden="1">
      <c r="B134" s="4"/>
      <c r="C134" s="4"/>
      <c r="D134" s="280" t="s">
        <v>75</v>
      </c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4"/>
      <c r="V134" s="36">
        <v>8070</v>
      </c>
      <c r="W134" s="3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2:61" ht="12.75" hidden="1">
      <c r="B135" s="4"/>
      <c r="C135" s="4"/>
      <c r="D135" s="280" t="s">
        <v>76</v>
      </c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4"/>
      <c r="V135" s="36">
        <v>8090</v>
      </c>
      <c r="W135" s="3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2:61" ht="12.75" hidden="1">
      <c r="B136" s="4"/>
      <c r="C136" s="4"/>
      <c r="D136" s="280" t="s">
        <v>77</v>
      </c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4"/>
      <c r="V136" s="36">
        <v>8150</v>
      </c>
      <c r="W136" s="3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2:61" ht="12.75" hidden="1">
      <c r="B137" s="4"/>
      <c r="C137" s="4"/>
      <c r="D137" s="280" t="s">
        <v>78</v>
      </c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4"/>
      <c r="V137" s="36">
        <v>8200</v>
      </c>
      <c r="W137" s="3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2:61" ht="12.75" hidden="1">
      <c r="B138" s="4"/>
      <c r="C138" s="4"/>
      <c r="D138" s="280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spans="2:61" ht="12.75" hidden="1">
      <c r="B139" s="4"/>
      <c r="C139" s="4"/>
      <c r="D139" s="280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</row>
    <row r="140" spans="2:61" ht="12.75" hidden="1">
      <c r="B140" s="4"/>
      <c r="C140" s="4"/>
      <c r="D140" s="280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</row>
    <row r="141" spans="2:61" ht="12.75" hidden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2:61" ht="12.75" hidden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2:61" ht="12.75" hidden="1">
      <c r="B143" s="4"/>
      <c r="C143" s="4"/>
      <c r="D143" s="26"/>
      <c r="E143" s="27"/>
      <c r="F143" s="138" t="s">
        <v>151</v>
      </c>
      <c r="G143" s="135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2"/>
      <c r="X143" s="12"/>
      <c r="Y143" s="12"/>
      <c r="Z143" s="12"/>
      <c r="AA143" s="12"/>
      <c r="AB143" s="12"/>
      <c r="AC143" s="1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2:61" ht="12.75" hidden="1">
      <c r="B144" s="4"/>
      <c r="C144" s="4"/>
      <c r="D144" s="26"/>
      <c r="E144" s="27"/>
      <c r="F144" s="138" t="s">
        <v>152</v>
      </c>
      <c r="G144" s="135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6"/>
      <c r="S144" s="137"/>
      <c r="T144" s="136"/>
      <c r="U144" s="137"/>
      <c r="V144" s="137"/>
      <c r="W144" s="137"/>
      <c r="X144" s="12"/>
      <c r="Y144" s="12"/>
      <c r="Z144" s="12"/>
      <c r="AA144" s="12"/>
      <c r="AB144" s="12"/>
      <c r="AC144" s="12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2:61" ht="12.75" hidden="1">
      <c r="B145" s="4"/>
      <c r="C145" s="4"/>
      <c r="D145" s="26"/>
      <c r="E145" s="28"/>
      <c r="F145" s="12"/>
      <c r="G145" s="12"/>
      <c r="I145" s="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</row>
    <row r="146" spans="2:61" ht="12.75">
      <c r="B146" s="4"/>
      <c r="C146" s="4"/>
      <c r="D146" s="12"/>
      <c r="E146" s="12"/>
      <c r="G146" s="14"/>
      <c r="I146" s="4"/>
      <c r="J146" s="14"/>
      <c r="K146" s="14"/>
      <c r="L146" s="14"/>
      <c r="M146" s="14"/>
      <c r="N146" s="14"/>
      <c r="O146" s="12"/>
      <c r="P146" s="12"/>
      <c r="Q146" s="29"/>
      <c r="R146" s="29"/>
      <c r="S146" s="29"/>
      <c r="T146" s="29"/>
      <c r="U146" s="29"/>
      <c r="V146" s="29"/>
      <c r="W146" s="29"/>
      <c r="X146" s="30"/>
      <c r="Y146" s="29"/>
      <c r="Z146" s="29"/>
      <c r="AA146" s="29"/>
      <c r="AB146" s="29"/>
      <c r="AC146" s="12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</row>
    <row r="147" spans="2:61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2:61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</row>
    <row r="149" spans="2:61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</row>
    <row r="150" spans="2:61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2:61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</row>
    <row r="152" spans="2:6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2:61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2:61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2:61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2:61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</row>
    <row r="157" spans="2:61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</row>
    <row r="158" spans="2:6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2:6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</row>
    <row r="160" spans="2:6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</row>
    <row r="161" spans="2:6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2:6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</row>
    <row r="163" spans="2:6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2:6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</row>
    <row r="165" spans="2:6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</row>
    <row r="166" spans="2:6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</row>
    <row r="167" spans="2:6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2:6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2:61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2:6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2:6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2:6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2:6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2:61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2:61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</sheetData>
  <sheetProtection password="84ED" sheet="1" objects="1" scenarios="1" selectLockedCells="1"/>
  <mergeCells count="81">
    <mergeCell ref="D140:T140"/>
    <mergeCell ref="I11:M11"/>
    <mergeCell ref="C37:E37"/>
    <mergeCell ref="C39:E39"/>
    <mergeCell ref="M42:Q42"/>
    <mergeCell ref="M44:Q44"/>
    <mergeCell ref="C63:O64"/>
    <mergeCell ref="C66:N66"/>
    <mergeCell ref="Q50:T50"/>
    <mergeCell ref="C57:K57"/>
    <mergeCell ref="Y59:Z59"/>
    <mergeCell ref="D139:T139"/>
    <mergeCell ref="C59:K59"/>
    <mergeCell ref="N59:R59"/>
    <mergeCell ref="D130:T130"/>
    <mergeCell ref="D131:T131"/>
    <mergeCell ref="D135:T135"/>
    <mergeCell ref="D136:T136"/>
    <mergeCell ref="D128:T128"/>
    <mergeCell ref="D129:T129"/>
    <mergeCell ref="D137:T137"/>
    <mergeCell ref="D138:T138"/>
    <mergeCell ref="D99:T99"/>
    <mergeCell ref="D100:T100"/>
    <mergeCell ref="D109:T109"/>
    <mergeCell ref="D110:T110"/>
    <mergeCell ref="D111:T111"/>
    <mergeCell ref="D112:T112"/>
    <mergeCell ref="D113:T113"/>
    <mergeCell ref="D114:T114"/>
    <mergeCell ref="D105:T105"/>
    <mergeCell ref="D106:T106"/>
    <mergeCell ref="D107:T107"/>
    <mergeCell ref="D108:T108"/>
    <mergeCell ref="D101:T101"/>
    <mergeCell ref="D102:T102"/>
    <mergeCell ref="D103:T103"/>
    <mergeCell ref="D104:T104"/>
    <mergeCell ref="P74:T74"/>
    <mergeCell ref="P76:T76"/>
    <mergeCell ref="S81:Z81"/>
    <mergeCell ref="D98:T98"/>
    <mergeCell ref="W74:AA74"/>
    <mergeCell ref="W76:AA76"/>
    <mergeCell ref="D81:H81"/>
    <mergeCell ref="Q28:T28"/>
    <mergeCell ref="C34:N34"/>
    <mergeCell ref="Q34:T34"/>
    <mergeCell ref="Y34:AA34"/>
    <mergeCell ref="C32:P32"/>
    <mergeCell ref="C49:O50"/>
    <mergeCell ref="C68:O69"/>
    <mergeCell ref="C71:N71"/>
    <mergeCell ref="V22:AA22"/>
    <mergeCell ref="C26:P26"/>
    <mergeCell ref="V26:AA26"/>
    <mergeCell ref="C28:N28"/>
    <mergeCell ref="V28:AA28"/>
    <mergeCell ref="C22:N22"/>
    <mergeCell ref="Q22:T22"/>
    <mergeCell ref="B7:AB7"/>
    <mergeCell ref="B8:AA8"/>
    <mergeCell ref="C15:P16"/>
    <mergeCell ref="C20:P20"/>
    <mergeCell ref="V20:AA20"/>
    <mergeCell ref="D134:T134"/>
    <mergeCell ref="D117:T117"/>
    <mergeCell ref="D118:T118"/>
    <mergeCell ref="D132:T132"/>
    <mergeCell ref="D133:T133"/>
    <mergeCell ref="D121:T121"/>
    <mergeCell ref="D122:T122"/>
    <mergeCell ref="D123:T123"/>
    <mergeCell ref="D126:T126"/>
    <mergeCell ref="D127:T127"/>
    <mergeCell ref="D124:T124"/>
    <mergeCell ref="D125:T125"/>
    <mergeCell ref="D115:T115"/>
    <mergeCell ref="D116:T116"/>
    <mergeCell ref="D119:T119"/>
    <mergeCell ref="D120:T120"/>
  </mergeCells>
  <dataValidations count="27">
    <dataValidation type="list" allowBlank="1" showInputMessage="1" showErrorMessage="1" promptTitle="Přeplatek pojistného" prompt="Nemám přeplatek pojistného&#10;Nežádám o vrácení přeplatku pojistného&#10;Žádám o vrácení přeplatku pojistného" sqref="C49:O50">
      <formula1>(F87:F89)</formula1>
    </dataValidation>
    <dataValidation errorStyle="information" type="list" allowBlank="1" showInputMessage="1" sqref="Q50:T50">
      <formula1>(O92:O94)</formula1>
    </dataValidation>
    <dataValidation errorStyle="warning" type="list" showInputMessage="1" showErrorMessage="1" promptTitle="Směrový kód banky" prompt="Uveďte směrový kód banky" sqref="Y59:Z59">
      <formula1>(V98:V138)</formula1>
    </dataValidation>
    <dataValidation type="list" allowBlank="1" showInputMessage="1" showErrorMessage="1" sqref="AA64 AA69">
      <formula1>"12,-,"</formula1>
    </dataValidation>
    <dataValidation type="list" allowBlank="1" showInputMessage="1" showErrorMessage="1" sqref="Z64 Z69">
      <formula1>"11,-,"</formula1>
    </dataValidation>
    <dataValidation type="list" allowBlank="1" showInputMessage="1" showErrorMessage="1" sqref="Y64 Y69">
      <formula1>"10,-,"</formula1>
    </dataValidation>
    <dataValidation type="list" allowBlank="1" showInputMessage="1" showErrorMessage="1" sqref="X64 X69">
      <formula1>"9,-,"</formula1>
    </dataValidation>
    <dataValidation type="list" allowBlank="1" showInputMessage="1" showErrorMessage="1" sqref="W64 W69">
      <formula1>"8,-,"</formula1>
    </dataValidation>
    <dataValidation type="list" allowBlank="1" showInputMessage="1" showErrorMessage="1" sqref="V64 V69">
      <formula1>"7,-,"</formula1>
    </dataValidation>
    <dataValidation type="list" allowBlank="1" showInputMessage="1" showErrorMessage="1" sqref="U64 U69">
      <formula1>"6,-,"</formula1>
    </dataValidation>
    <dataValidation type="list" allowBlank="1" showInputMessage="1" showErrorMessage="1" sqref="T64 T69">
      <formula1>"5,-,"</formula1>
    </dataValidation>
    <dataValidation type="list" allowBlank="1" showInputMessage="1" showErrorMessage="1" sqref="S64 S69">
      <formula1>"4,-,"</formula1>
    </dataValidation>
    <dataValidation type="list" allowBlank="1" showInputMessage="1" showErrorMessage="1" sqref="R64 R69">
      <formula1>"3,-,"</formula1>
    </dataValidation>
    <dataValidation type="list" allowBlank="1" showInputMessage="1" showErrorMessage="1" sqref="Q64 Q69">
      <formula1>"2,-,"</formula1>
    </dataValidation>
    <dataValidation type="list" allowBlank="1" showInputMessage="1" showErrorMessage="1" sqref="P64 P69">
      <formula1>"1,-,"</formula1>
    </dataValidation>
    <dataValidation type="list" allowBlank="1" showInputMessage="1" showErrorMessage="1" promptTitle="Daňový poradce" prompt="Mám&#10;Nemám&#10;" sqref="C37:E37">
      <formula1>"MÁM,NEMÁM,"</formula1>
    </dataValidation>
    <dataValidation type="list" allowBlank="1" showInputMessage="1" showErrorMessage="1" promptTitle="Daňové přiznání" prompt="Mám&#10;Nemám&#10;" sqref="C39:E39">
      <formula1>"MÁM,NEMÁM,"</formula1>
    </dataValidation>
    <dataValidation type="list" allowBlank="1" showInputMessage="1" showErrorMessage="1" promptTitle="Typ Přehledu" prompt="Řádný &#10;Opravný&#10;" sqref="I11">
      <formula1>"ŘÁDNÝ,OPRAVNÝ,"</formula1>
    </dataValidation>
    <dataValidation allowBlank="1" showInputMessage="1" showErrorMessage="1" promptTitle="Číslo pojištěnce" sqref="R15:X16 Z15:AA16 Y15"/>
    <dataValidation type="list" allowBlank="1" showInputMessage="1" showErrorMessage="1" promptTitle="Platba záloh na pojistné" prompt="Vyplňte v případě placení záloh na pojistné poštovní poukázkou&#10;" sqref="C57:K57">
      <formula1>"Poštovní poukázkou. Žádám o zaslání, - ,"</formula1>
    </dataValidation>
    <dataValidation type="list" allowBlank="1" showInputMessage="1" showErrorMessage="1" promptTitle="Platba pojistného" prompt="Vyplňte v případě placení  záloh na pojistné bezhotovostním převodem z účtu&#10;" sqref="C59:K59">
      <formula1>"Bezhotovostním převodem z účtu, - ,"</formula1>
    </dataValidation>
    <dataValidation type="list" allowBlank="1" showInputMessage="1" showErrorMessage="1" promptTitle="Počet poštovních poukázek" prompt="Uveďte počet kusů poštovních poukázek (max 13)&#10;" sqref="P57">
      <formula1>"0,1,2,3,4,5,6,7,8,9,10,11,12,13,"</formula1>
    </dataValidation>
    <dataValidation allowBlank="1" showInputMessage="1" showErrorMessage="1" promptTitle="Číslo účtu" prompt="Uveďte číslo účtu, ze kterého budete bezhotovostně hradit zálohy na pojistné&#10;" sqref="N59:R59"/>
    <dataValidation type="list" allowBlank="1" showInputMessage="1" showErrorMessage="1" promptTitle="Povinnost hradit zálohy" prompt="V roce 2008 pro mne neplatila povinnost hradit zálohy na pojistné." sqref="C63:O64">
      <formula1>$F$143</formula1>
    </dataValidation>
    <dataValidation type="list" allowBlank="1" showInputMessage="1" showErrorMessage="1" promptTitle="Povinnost hradit zálohy neplatí" prompt="v měsíci, kdy OSVČ:&#10;a) byla současně zaměstnancem a &#10;    zaměstnání bylo hlavním zdrojem &#10;    příjmů&#10;b) byla uznána po celý kalendářní &#10;    měsíc práce neschopnou" sqref="P66:AA66">
      <formula1>"a,b,-,"</formula1>
    </dataValidation>
    <dataValidation type="list" allowBlank="1" showInputMessage="1" showErrorMessage="1" promptTitle="OSVČ bez min. vyměř. základu" prompt="V roce 2008 pro mne nebyl stanoven minimální vyměřovací základ." sqref="C68:O69">
      <formula1>$F$144</formula1>
    </dataValidation>
    <dataValidation type="list" allowBlank="1" showInputMessage="1" showErrorMessage="1" promptTitle="Min. vyměř. základ nestanoven " prompt="v měsíci, kdy:&#10;a) plátcem pojistného byl i stát&#10;b) ze zaměstnání bylo odvedeno pojistné  alespoň z MVZ&#10;c) pobírala nemocenské z nemocenského pojištění&#10;d) byla osobou s těžkým postižením&#10;e) dosáhla věku potřebného pro nárok na SD&#10;f)  pečovala o dítě" sqref="P71:AA71">
      <formula1>"a,b,c,d,e,f,-,"</formula1>
    </dataValidation>
  </dataValidations>
  <hyperlinks>
    <hyperlink ref="D98" r:id="rId1" tooltip="Další údaje o bance" display="http://www.kurzy.cz/financi-katalog/financni.asp?A=D&amp;IDS=4&amp;S=37"/>
    <hyperlink ref="V98" r:id="rId2" tooltip="Další údaje o bance" display="http://www.kurzy.cz/financi-katalog/financni.asp?A=D&amp;IDS=4&amp;S=37"/>
    <hyperlink ref="D99" r:id="rId3" tooltip="Další údaje o bance" display="http://www.kurzy.cz/financi-katalog/financni.asp?A=D&amp;IDS=4&amp;S=25"/>
    <hyperlink ref="V99" r:id="rId4" tooltip="Další údaje o bance" display="http://www.kurzy.cz/financi-katalog/financni.asp?A=D&amp;IDS=4&amp;S=25"/>
    <hyperlink ref="D100" r:id="rId5" tooltip="Další údaje o bance" display="http://www.kurzy.cz/financi-katalog/financni.asp?A=D&amp;IDS=4&amp;S=13809"/>
    <hyperlink ref="V100" r:id="rId6" tooltip="Další údaje o bance" display="http://www.kurzy.cz/financi-katalog/financni.asp?A=D&amp;IDS=4&amp;S=13809"/>
    <hyperlink ref="D101" r:id="rId7" tooltip="Další údaje o bance" display="http://www.kurzy.cz/financi-katalog/financni.asp?A=D&amp;IDS=4&amp;S=29"/>
    <hyperlink ref="V101" r:id="rId8" tooltip="Další údaje o bance" display="http://www.kurzy.cz/financi-katalog/financni.asp?A=D&amp;IDS=4&amp;S=29"/>
    <hyperlink ref="D102" r:id="rId9" tooltip="Další údaje o bance" display="http://www.kurzy.cz/financi-katalog/financni.asp?A=D&amp;IDS=4&amp;S="/>
    <hyperlink ref="V102" r:id="rId10" tooltip="Další údaje o bance" display="http://www.kurzy.cz/financi-katalog/financni.asp?A=D&amp;IDS=4&amp;S="/>
    <hyperlink ref="D103" r:id="rId11" tooltip="Další údaje o bance" display="http://www.kurzy.cz/financi-katalog/financni.asp?A=D&amp;IDS=4&amp;S=21"/>
    <hyperlink ref="V103" r:id="rId12" tooltip="Další údaje o bance" display="http://www.kurzy.cz/financi-katalog/financni.asp?A=D&amp;IDS=4&amp;S=21"/>
    <hyperlink ref="D104" r:id="rId13" tooltip="Další údaje o bance" display="http://www.kurzy.cz/financni-katalog/Default.asp?A=D&amp;IDS=6&amp;S=78"/>
    <hyperlink ref="V104" r:id="rId14" tooltip="Další údaje o bance" display="http://www.kurzy.cz/financni-katalog/Default.asp?A=D&amp;IDS=6&amp;S=78"/>
    <hyperlink ref="D105" r:id="rId15" tooltip="Další údaje o bance" display="http://www.kurzy.cz/financi-katalog/financni.asp?A=D&amp;IDS=4&amp;S=22"/>
    <hyperlink ref="V105" r:id="rId16" tooltip="Další údaje o bance" display="http://www.kurzy.cz/financi-katalog/financni.asp?A=D&amp;IDS=4&amp;S=22"/>
    <hyperlink ref="D106" r:id="rId17" tooltip="Další údaje o bance" display="http://www.kurzy.cz/financi-katalog/financni.asp?A=D&amp;IDS=4&amp;S=28"/>
    <hyperlink ref="V106" r:id="rId18" tooltip="Další údaje o bance" display="http://www.kurzy.cz/financi-katalog/financni.asp?A=D&amp;IDS=4&amp;S=28"/>
    <hyperlink ref="D107" r:id="rId19" tooltip="Další údaje o bance" display="http://www.kurzy.cz/financi-katalog/financni.asp?A=D&amp;IDS=4&amp;S=17"/>
    <hyperlink ref="V107" r:id="rId20" tooltip="Další údaje o bance" display="http://www.kurzy.cz/financi-katalog/financni.asp?A=D&amp;IDS=4&amp;S=17"/>
    <hyperlink ref="D108" r:id="rId21" tooltip="Další údaje o bance" display="http://www.kurzy.cz/financi-katalog/financni.asp?A=D&amp;IDS=4&amp;S=15"/>
    <hyperlink ref="V108" r:id="rId22" tooltip="Další údaje o bance" display="http://www.kurzy.cz/financi-katalog/financni.asp?A=D&amp;IDS=4&amp;S=15"/>
    <hyperlink ref="D109" r:id="rId23" tooltip="Další údaje o bance" display="http://www.kurzy.cz/financi-katalog/financni.asp?A=D&amp;IDS=4&amp;S="/>
    <hyperlink ref="V109" r:id="rId24" tooltip="Další údaje o bance" display="http://www.kurzy.cz/financi-katalog/financni.asp?A=D&amp;IDS=4&amp;S="/>
    <hyperlink ref="D110" r:id="rId25" tooltip="Další údaje o bance" display="http://www.kurzy.cz/financi-katalog/financni.asp?A=D&amp;IDS=4&amp;S=35"/>
    <hyperlink ref="V110" r:id="rId26" tooltip="Další údaje o bance" display="http://www.kurzy.cz/financi-katalog/financni.asp?A=D&amp;IDS=4&amp;S=35"/>
    <hyperlink ref="D111" r:id="rId27" tooltip="Další údaje o bance" display="http://www.kurzy.cz/financi-katalog/financni.asp?A=D&amp;IDS=4&amp;S=34"/>
    <hyperlink ref="V111" r:id="rId28" tooltip="Další údaje o bance" display="http://www.kurzy.cz/financi-katalog/financni.asp?A=D&amp;IDS=4&amp;S=34"/>
    <hyperlink ref="D112" r:id="rId29" tooltip="Další údaje o bance" display="http://www.kurzy.cz/financi-katalog/financni.asp?A=D&amp;IDS=4&amp;S=24"/>
    <hyperlink ref="V112" r:id="rId30" tooltip="Další údaje o bance" display="http://www.kurzy.cz/financi-katalog/financni.asp?A=D&amp;IDS=4&amp;S=24"/>
    <hyperlink ref="D113" r:id="rId31" tooltip="Další údaje o bance" display="http://www.kurzy.cz/financi-katalog/financni.asp?A=D&amp;IDS=4&amp;S=19"/>
    <hyperlink ref="V113" r:id="rId32" tooltip="Další údaje o bance" display="http://www.kurzy.cz/financi-katalog/financni.asp?A=D&amp;IDS=4&amp;S=19"/>
    <hyperlink ref="D114" r:id="rId33" tooltip="Další údaje o bance" display="http://www.kurzy.cz/financi-katalog/financni.asp?A=D&amp;IDS=4&amp;S=14"/>
    <hyperlink ref="V114" r:id="rId34" tooltip="Další údaje o bance" display="http://www.kurzy.cz/financi-katalog/financni.asp?A=D&amp;IDS=4&amp;S=14"/>
    <hyperlink ref="D115" r:id="rId35" tooltip="Další údaje o bance" display="http://www.kurzy.cz/financi-katalog/financni.asp?A=D&amp;IDS=4&amp;S=41"/>
    <hyperlink ref="V115" r:id="rId36" tooltip="Další údaje o bance" display="http://www.kurzy.cz/financi-katalog/financni.asp?A=D&amp;IDS=4&amp;S=41"/>
    <hyperlink ref="D116" r:id="rId37" tooltip="Další údaje o bance" display="http://www.kurzy.cz/financi-katalog/financni.asp?A=D&amp;IDS=4&amp;S=36"/>
    <hyperlink ref="V116" r:id="rId38" tooltip="Další údaje o bance" display="http://www.kurzy.cz/financi-katalog/financni.asp?A=D&amp;IDS=4&amp;S=36"/>
    <hyperlink ref="D117" r:id="rId39" tooltip="Další údaje o bance" display="http://www.kurzy.cz/financi-katalog/financni.asp?A=D&amp;IDS=4&amp;S=40"/>
    <hyperlink ref="V117" r:id="rId40" tooltip="Další údaje o bance" display="http://www.kurzy.cz/financi-katalog/financni.asp?A=D&amp;IDS=4&amp;S=40"/>
    <hyperlink ref="D118" r:id="rId41" tooltip="Další údaje o bance" display="http://www.kurzy.cz/financi-katalog/financni.asp?A=D&amp;IDS=4&amp;S=33"/>
    <hyperlink ref="V118" r:id="rId42" tooltip="Další údaje o bance" display="http://www.kurzy.cz/financi-katalog/financni.asp?A=D&amp;IDS=4&amp;S=33"/>
    <hyperlink ref="D119" r:id="rId43" tooltip="Další údaje o bance" display="http://www.kurzy.cz/financi-katalog/financni.asp?A=D&amp;IDS=4&amp;S=18"/>
    <hyperlink ref="V119" r:id="rId44" tooltip="Další údaje o bance" display="http://www.kurzy.cz/financi-katalog/financni.asp?A=D&amp;IDS=4&amp;S=18"/>
    <hyperlink ref="D121" r:id="rId45" tooltip="Další údaje o bance" display="http://www.kurzy.cz/financni-katalog/Default.asp?A=D&amp;IDS=4&amp;S=24788"/>
    <hyperlink ref="V121" r:id="rId46" tooltip="Další údaje o bance" display="http://www.kurzy.cz/financni-katalog/Default.asp?A=D&amp;IDS=4&amp;S=24788"/>
    <hyperlink ref="D122" r:id="rId47" tooltip="Další údaje o bance" display="http://www.kurzy.cz/financi-katalog/financni.asp?A=D&amp;IDS=4&amp;S=49"/>
    <hyperlink ref="V122" r:id="rId48" tooltip="Další údaje o bance" display="http://www.kurzy.cz/financi-katalog/financni.asp?A=D&amp;IDS=4&amp;S=49"/>
    <hyperlink ref="D123" r:id="rId49" tooltip="Další údaje o bance" display="http://www.kurzy.cz/financi-katalog/financni.asp?A=D&amp;IDS=4&amp;S=47"/>
    <hyperlink ref="V123" r:id="rId50" tooltip="Další údaje o bance" display="http://www.kurzy.cz/financi-katalog/financni.asp?A=D&amp;IDS=4&amp;S=47"/>
    <hyperlink ref="D124" r:id="rId51" tooltip="Další údaje o bance" display="http://www.kurzy.cz/financi-katalog/financni.asp?A=D&amp;IDS=4&amp;S=27"/>
    <hyperlink ref="V124" r:id="rId52" tooltip="Další údaje o bance" display="http://www.kurzy.cz/financi-katalog/financni.asp?A=D&amp;IDS=4&amp;S=27"/>
    <hyperlink ref="D125" r:id="rId53" tooltip="Další údaje o bance" display="http://www.kurzy.cz/financni-katalog/Default.asp?A=D&amp;IDS=4&amp;S=50"/>
    <hyperlink ref="V125" r:id="rId54" tooltip="Další údaje o bance" display="http://www.kurzy.cz/financni-katalog/Default.asp?A=D&amp;IDS=4&amp;S=50"/>
    <hyperlink ref="D126" r:id="rId55" tooltip="Další údaje o bance" display="http://www.kurzy.cz/financi-katalog/financni.asp?A=D&amp;IDS=4&amp;S=43"/>
    <hyperlink ref="V126" r:id="rId56" tooltip="Další údaje o bance" display="http://www.kurzy.cz/financi-katalog/financni.asp?A=D&amp;IDS=4&amp;S=43"/>
    <hyperlink ref="D127" r:id="rId57" tooltip="Další údaje o bance" display="http://www.kurzy.cz/financi-katalog/financni.asp?A=D&amp;IDS=4&amp;S=23"/>
    <hyperlink ref="V127" r:id="rId58" tooltip="Další údaje o bance" display="http://www.kurzy.cz/financi-katalog/financni.asp?A=D&amp;IDS=4&amp;S=23"/>
    <hyperlink ref="D128" r:id="rId59" tooltip="Další údaje o bance" display="http://www.kurzy.cz/financi-katalog/financni.asp?A=D&amp;IDS=4&amp;S=51"/>
    <hyperlink ref="V128" r:id="rId60" tooltip="Další údaje o bance" display="http://www.kurzy.cz/financi-katalog/financni.asp?A=D&amp;IDS=4&amp;S=51"/>
    <hyperlink ref="D129" r:id="rId61" tooltip="Další údaje o bance" display="http://www.kurzy.cz/financi-katalog/financni.asp?A=D&amp;IDS=4&amp;S=24030"/>
    <hyperlink ref="V129" r:id="rId62" tooltip="Další údaje o bance" display="http://www.kurzy.cz/financi-katalog/financni.asp?A=D&amp;IDS=4&amp;S=24030"/>
    <hyperlink ref="D130" r:id="rId63" tooltip="Další údaje o bance" display="http://www.kurzy.cz/financi-katalog/financni.asp?A=D&amp;IDS=4&amp;S=2263"/>
    <hyperlink ref="V130" r:id="rId64" tooltip="Další údaje o bance" display="http://www.kurzy.cz/financi-katalog/financni.asp?A=D&amp;IDS=4&amp;S=2263"/>
    <hyperlink ref="D131" r:id="rId65" tooltip="Další údaje o bance" display="http://www.kurzy.cz/financi-katalog/financni.asp?A=D&amp;IDS=4&amp;S=42"/>
    <hyperlink ref="V131" r:id="rId66" tooltip="Další údaje o bance" display="http://www.kurzy.cz/financi-katalog/financni.asp?A=D&amp;IDS=4&amp;S=42"/>
    <hyperlink ref="D132" r:id="rId67" tooltip="Další údaje o bance" display="http://www.kurzy.cz/financi-katalog/financni.asp?A=D&amp;IDS=4&amp;S=45"/>
    <hyperlink ref="V132" r:id="rId68" tooltip="Další údaje o bance" display="http://www.kurzy.cz/financi-katalog/financni.asp?A=D&amp;IDS=4&amp;S=45"/>
    <hyperlink ref="D133" r:id="rId69" tooltip="Další údaje o bance" display="http://www.kurzy.cz/financi-katalog/financni.asp?A=D&amp;IDS=4&amp;S=2262"/>
    <hyperlink ref="V133" r:id="rId70" tooltip="Další údaje o bance" display="http://www.kurzy.cz/financi-katalog/financni.asp?A=D&amp;IDS=4&amp;S=2262"/>
    <hyperlink ref="D134" r:id="rId71" tooltip="Další údaje o bance" display="http://www.kurzy.cz/financi-katalog/financni.asp?A=D&amp;IDS=4&amp;S=2260"/>
    <hyperlink ref="V134" r:id="rId72" tooltip="Další údaje o bance" display="http://www.kurzy.cz/financi-katalog/financni.asp?A=D&amp;IDS=4&amp;S=2260"/>
    <hyperlink ref="D135" r:id="rId73" tooltip="Další údaje o bance" display="http://www.kurzy.cz/financi-katalog/financni.asp?A=D&amp;IDS=4&amp;S=20"/>
    <hyperlink ref="V135" r:id="rId74" tooltip="Další údaje o bance" display="http://www.kurzy.cz/financi-katalog/financni.asp?A=D&amp;IDS=4&amp;S=20"/>
    <hyperlink ref="D136" r:id="rId75" tooltip="Další údaje o bance" display="http://www.kurzy.cz/financi-katalog/financni.asp?A=D&amp;IDS=4&amp;S=30"/>
    <hyperlink ref="V136" r:id="rId76" tooltip="Další údaje o bance" display="http://www.kurzy.cz/financi-katalog/financni.asp?A=D&amp;IDS=4&amp;S=30"/>
    <hyperlink ref="D137" r:id="rId77" tooltip="Další údaje o bance" display="http://www.kurzy.cz/financi-katalog/financni.asp?A=D&amp;IDS=4&amp;S=24728"/>
    <hyperlink ref="V137" r:id="rId78" tooltip="Další údaje o bance" display="http://www.kurzy.cz/financi-katalog/financni.asp?A=D&amp;IDS=4&amp;S=24728"/>
  </hyperlinks>
  <printOptions horizontalCentered="1" verticalCentered="1"/>
  <pageMargins left="0.3937007874015748" right="0.31496062992125984" top="0.1968503937007874" bottom="0.1968503937007874" header="0.5118110236220472" footer="0.5118110236220472"/>
  <pageSetup cellComments="asDisplayed" horizontalDpi="300" verticalDpi="300" orientation="portrait" paperSize="9" scale="95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showRowColHeaders="0" tabSelected="1" workbookViewId="0" topLeftCell="A1">
      <selection activeCell="D21" sqref="D21:D22"/>
    </sheetView>
  </sheetViews>
  <sheetFormatPr defaultColWidth="9.00390625" defaultRowHeight="12.75"/>
  <cols>
    <col min="1" max="1" width="5.75390625" style="6" customWidth="1"/>
    <col min="2" max="2" width="51.375" style="1" customWidth="1"/>
    <col min="3" max="3" width="21.00390625" style="1" customWidth="1"/>
    <col min="4" max="4" width="14.375" style="1" customWidth="1"/>
    <col min="5" max="5" width="9.00390625" style="1" customWidth="1"/>
    <col min="6" max="6" width="11.875" style="1" hidden="1" customWidth="1"/>
    <col min="7" max="7" width="12.75390625" style="1" hidden="1" customWidth="1"/>
    <col min="8" max="16384" width="9.125" style="1" customWidth="1"/>
  </cols>
  <sheetData>
    <row r="1" spans="1:5" s="8" customFormat="1" ht="24.75" customHeight="1" thickBot="1">
      <c r="A1" s="39" t="s">
        <v>140</v>
      </c>
      <c r="B1" s="40"/>
      <c r="C1" s="40"/>
      <c r="D1" s="10"/>
      <c r="E1" s="9"/>
    </row>
    <row r="2" spans="1:5" ht="24.75" customHeight="1" thickBot="1">
      <c r="A2" s="41" t="s">
        <v>21</v>
      </c>
      <c r="B2" s="42" t="s">
        <v>22</v>
      </c>
      <c r="C2" s="42"/>
      <c r="D2" s="43" t="s">
        <v>23</v>
      </c>
      <c r="E2" s="44" t="s">
        <v>34</v>
      </c>
    </row>
    <row r="3" spans="1:5" ht="18" customHeight="1">
      <c r="A3" s="278">
        <v>1</v>
      </c>
      <c r="B3" s="90" t="s">
        <v>106</v>
      </c>
      <c r="C3" s="108" t="s">
        <v>94</v>
      </c>
      <c r="D3" s="310"/>
      <c r="E3" s="5"/>
    </row>
    <row r="4" spans="1:5" ht="3.75" customHeight="1">
      <c r="A4" s="277"/>
      <c r="C4" s="48"/>
      <c r="D4" s="311"/>
      <c r="E4" s="15"/>
    </row>
    <row r="5" spans="1:5" ht="13.5" customHeight="1">
      <c r="A5" s="278">
        <v>2</v>
      </c>
      <c r="B5" s="92" t="s">
        <v>95</v>
      </c>
      <c r="C5" s="49"/>
      <c r="D5" s="312"/>
      <c r="E5" s="13"/>
    </row>
    <row r="6" spans="1:5" ht="14.25" customHeight="1">
      <c r="A6" s="277"/>
      <c r="B6" s="90" t="s">
        <v>107</v>
      </c>
      <c r="C6" s="108" t="s">
        <v>96</v>
      </c>
      <c r="D6" s="311"/>
      <c r="E6" s="5"/>
    </row>
    <row r="7" spans="1:5" ht="3.75" customHeight="1">
      <c r="A7" s="277"/>
      <c r="C7" s="48"/>
      <c r="D7" s="311"/>
      <c r="E7" s="15"/>
    </row>
    <row r="8" spans="1:5" ht="3.75" customHeight="1">
      <c r="A8" s="109"/>
      <c r="B8" s="75"/>
      <c r="C8" s="50"/>
      <c r="D8" s="317"/>
      <c r="E8" s="110"/>
    </row>
    <row r="9" spans="1:5" ht="10.5" customHeight="1">
      <c r="A9" s="315">
        <v>3</v>
      </c>
      <c r="B9" s="111" t="s">
        <v>108</v>
      </c>
      <c r="C9" s="48"/>
      <c r="D9" s="318"/>
      <c r="E9" s="15"/>
    </row>
    <row r="10" spans="1:5" ht="10.5" customHeight="1">
      <c r="A10" s="315"/>
      <c r="B10" s="112" t="s">
        <v>109</v>
      </c>
      <c r="C10" s="48"/>
      <c r="D10" s="318"/>
      <c r="E10" s="15"/>
    </row>
    <row r="11" spans="1:5" ht="10.5" customHeight="1">
      <c r="A11" s="315"/>
      <c r="B11" s="112" t="s">
        <v>139</v>
      </c>
      <c r="C11" s="48"/>
      <c r="D11" s="318"/>
      <c r="E11" s="15"/>
    </row>
    <row r="12" spans="1:5" ht="10.5" customHeight="1">
      <c r="A12" s="315"/>
      <c r="B12" s="112" t="s">
        <v>110</v>
      </c>
      <c r="C12" s="48"/>
      <c r="D12" s="318"/>
      <c r="E12" s="15"/>
    </row>
    <row r="13" spans="1:5" ht="10.5" customHeight="1">
      <c r="A13" s="315"/>
      <c r="B13" s="112" t="s">
        <v>111</v>
      </c>
      <c r="C13" s="48"/>
      <c r="D13" s="318"/>
      <c r="E13" s="15"/>
    </row>
    <row r="14" spans="1:5" ht="10.5" customHeight="1">
      <c r="A14" s="316"/>
      <c r="B14" s="113" t="s">
        <v>112</v>
      </c>
      <c r="C14" s="108" t="s">
        <v>113</v>
      </c>
      <c r="D14" s="319"/>
      <c r="E14" s="15"/>
    </row>
    <row r="15" spans="1:5" ht="16.5" customHeight="1">
      <c r="A15" s="45">
        <v>4</v>
      </c>
      <c r="B15" s="93" t="s">
        <v>114</v>
      </c>
      <c r="C15" s="50"/>
      <c r="D15" s="73"/>
      <c r="E15" s="13"/>
    </row>
    <row r="16" spans="1:5" s="54" customFormat="1" ht="15" customHeight="1">
      <c r="A16" s="51">
        <v>5</v>
      </c>
      <c r="B16" s="94" t="s">
        <v>97</v>
      </c>
      <c r="C16" s="52"/>
      <c r="D16" s="78"/>
      <c r="E16" s="53"/>
    </row>
    <row r="17" spans="1:5" ht="12.75" customHeight="1">
      <c r="A17" s="278">
        <v>6</v>
      </c>
      <c r="B17" s="91" t="s">
        <v>115</v>
      </c>
      <c r="C17" s="76"/>
      <c r="D17" s="320"/>
      <c r="E17" s="313"/>
    </row>
    <row r="18" spans="1:5" ht="12.75" customHeight="1">
      <c r="A18" s="279"/>
      <c r="B18" s="91" t="s">
        <v>116</v>
      </c>
      <c r="C18" s="77"/>
      <c r="D18" s="321"/>
      <c r="E18" s="314"/>
    </row>
    <row r="19" spans="1:5" ht="12" customHeight="1">
      <c r="A19" s="279"/>
      <c r="B19" s="91" t="s">
        <v>117</v>
      </c>
      <c r="C19" s="107" t="s">
        <v>118</v>
      </c>
      <c r="D19" s="321"/>
      <c r="E19" s="314"/>
    </row>
    <row r="20" spans="1:5" ht="3.75" customHeight="1">
      <c r="A20" s="279"/>
      <c r="C20" s="114"/>
      <c r="D20" s="321"/>
      <c r="E20" s="314"/>
    </row>
    <row r="21" spans="1:5" ht="14.25" customHeight="1">
      <c r="A21" s="45"/>
      <c r="B21" s="118" t="s">
        <v>119</v>
      </c>
      <c r="C21" s="117"/>
      <c r="D21" s="304">
        <f>(F22*D17)</f>
        <v>0</v>
      </c>
      <c r="E21" s="106"/>
    </row>
    <row r="22" spans="1:6" ht="16.5" customHeight="1">
      <c r="A22" s="55">
        <v>9</v>
      </c>
      <c r="B22" s="115" t="s">
        <v>120</v>
      </c>
      <c r="C22" s="116"/>
      <c r="D22" s="302"/>
      <c r="E22" s="63"/>
      <c r="F22" s="1">
        <v>10780</v>
      </c>
    </row>
    <row r="23" spans="1:5" ht="18" customHeight="1">
      <c r="A23" s="278">
        <v>12</v>
      </c>
      <c r="B23" s="120" t="s">
        <v>121</v>
      </c>
      <c r="C23" s="121"/>
      <c r="D23" s="304">
        <f>IF(ROUND(0.5*(D3-D5),2)&lt;D21,D21,ROUND(0.5*(D3-D5),2))</f>
        <v>0</v>
      </c>
      <c r="E23" s="122"/>
    </row>
    <row r="24" spans="1:5" ht="9.75" customHeight="1">
      <c r="A24" s="272"/>
      <c r="B24" s="88" t="s">
        <v>93</v>
      </c>
      <c r="C24" s="119"/>
      <c r="D24" s="301"/>
      <c r="E24" s="19"/>
    </row>
    <row r="25" spans="1:5" ht="15" customHeight="1">
      <c r="A25" s="278">
        <v>13</v>
      </c>
      <c r="B25" s="118" t="s">
        <v>122</v>
      </c>
      <c r="C25" s="121"/>
      <c r="D25" s="304">
        <f>IF(ROUND((D23+D8)-F26,2)&lt;0,0,ROUND((D23+D8)-F26,2))</f>
        <v>0</v>
      </c>
      <c r="E25" s="25"/>
    </row>
    <row r="26" spans="1:6" ht="12.75" customHeight="1">
      <c r="A26" s="279"/>
      <c r="B26" s="111" t="s">
        <v>123</v>
      </c>
      <c r="C26" s="119"/>
      <c r="D26" s="301"/>
      <c r="E26" s="19"/>
      <c r="F26" s="1">
        <v>1034880</v>
      </c>
    </row>
    <row r="27" spans="1:5" ht="11.25" customHeight="1">
      <c r="A27" s="272"/>
      <c r="B27" s="89" t="s">
        <v>124</v>
      </c>
      <c r="C27" s="116"/>
      <c r="D27" s="302"/>
      <c r="E27" s="24"/>
    </row>
    <row r="28" spans="1:5" ht="17.25" customHeight="1">
      <c r="A28" s="279">
        <v>14</v>
      </c>
      <c r="B28" s="123" t="s">
        <v>125</v>
      </c>
      <c r="C28" s="56"/>
      <c r="D28" s="301">
        <f>IF(ROUND((D23-D25),2)&lt;0,0,ROUND((D23-D25),2))</f>
        <v>0</v>
      </c>
      <c r="E28" s="19"/>
    </row>
    <row r="29" spans="1:6" ht="12" customHeight="1">
      <c r="A29" s="277"/>
      <c r="B29" s="87" t="s">
        <v>126</v>
      </c>
      <c r="C29" s="57"/>
      <c r="D29" s="301"/>
      <c r="E29" s="19"/>
      <c r="F29" s="304">
        <f>IF(ROUND((0.5*(D3-D5)+D8)-F32,2)&lt;0,0,ROUND((0.5*(D3-D5)+D8)-F32,2))</f>
        <v>0</v>
      </c>
    </row>
    <row r="30" spans="1:7" ht="14.25" customHeight="1">
      <c r="A30" s="306"/>
      <c r="B30" s="89" t="s">
        <v>124</v>
      </c>
      <c r="C30" s="58"/>
      <c r="D30" s="302"/>
      <c r="E30" s="24"/>
      <c r="F30" s="301"/>
      <c r="G30" s="301">
        <f>IF(ROUND((D23-F29),2)&lt;0,0,ROUND((D23-F29),2))</f>
        <v>0</v>
      </c>
    </row>
    <row r="31" spans="1:7" ht="12" customHeight="1">
      <c r="A31" s="278">
        <v>15</v>
      </c>
      <c r="B31" s="46" t="s">
        <v>29</v>
      </c>
      <c r="C31" s="46"/>
      <c r="D31" s="304">
        <f>IF(D15&lt;=0,0,ROUND(D28*D16/D15,2))</f>
        <v>0</v>
      </c>
      <c r="E31" s="59"/>
      <c r="F31" s="302"/>
      <c r="G31" s="301"/>
    </row>
    <row r="32" spans="1:7" ht="8.25" customHeight="1">
      <c r="A32" s="279"/>
      <c r="B32" s="60" t="s">
        <v>31</v>
      </c>
      <c r="C32" s="60"/>
      <c r="D32" s="301"/>
      <c r="E32" s="59"/>
      <c r="F32" s="1">
        <v>1130640</v>
      </c>
      <c r="G32" s="302"/>
    </row>
    <row r="33" spans="1:5" ht="11.25" customHeight="1">
      <c r="A33" s="307"/>
      <c r="B33" s="61" t="s">
        <v>26</v>
      </c>
      <c r="C33" s="62"/>
      <c r="D33" s="302"/>
      <c r="E33" s="63"/>
    </row>
    <row r="34" spans="1:5" ht="14.25" customHeight="1">
      <c r="A34" s="278">
        <v>16</v>
      </c>
      <c r="B34" s="95" t="s">
        <v>127</v>
      </c>
      <c r="C34" s="64"/>
      <c r="D34" s="329">
        <f>IF(TRUNC(0.135*D31+0.99)&gt;=0,TRUNC(0.135*D31+0.99,0))</f>
        <v>0</v>
      </c>
      <c r="E34" s="19"/>
    </row>
    <row r="35" spans="1:5" ht="13.5" customHeight="1">
      <c r="A35" s="277"/>
      <c r="B35" s="87" t="s">
        <v>98</v>
      </c>
      <c r="C35" s="65"/>
      <c r="D35" s="330"/>
      <c r="E35" s="19"/>
    </row>
    <row r="36" spans="1:5" ht="13.5" customHeight="1" thickBot="1">
      <c r="A36" s="305"/>
      <c r="B36" s="96" t="s">
        <v>99</v>
      </c>
      <c r="C36" s="66"/>
      <c r="D36" s="331"/>
      <c r="E36" s="18"/>
    </row>
    <row r="37" spans="1:5" ht="24" customHeight="1" thickBot="1">
      <c r="A37" s="308" t="s">
        <v>141</v>
      </c>
      <c r="B37" s="309"/>
      <c r="C37" s="309"/>
      <c r="D37" s="309"/>
      <c r="E37" s="309"/>
    </row>
    <row r="38" spans="1:5" ht="24.75" customHeight="1" thickBot="1">
      <c r="A38" s="41" t="s">
        <v>21</v>
      </c>
      <c r="B38" s="42" t="s">
        <v>22</v>
      </c>
      <c r="C38" s="42"/>
      <c r="D38" s="43" t="s">
        <v>23</v>
      </c>
      <c r="E38" s="44" t="s">
        <v>34</v>
      </c>
    </row>
    <row r="39" spans="1:5" ht="13.5" customHeight="1">
      <c r="A39" s="276">
        <v>41</v>
      </c>
      <c r="B39" s="97" t="s">
        <v>129</v>
      </c>
      <c r="C39" s="67"/>
      <c r="D39" s="332"/>
      <c r="E39" s="68"/>
    </row>
    <row r="40" spans="1:5" ht="13.5" customHeight="1">
      <c r="A40" s="277"/>
      <c r="B40" s="98" t="s">
        <v>128</v>
      </c>
      <c r="C40" s="69"/>
      <c r="D40" s="333"/>
      <c r="E40" s="15"/>
    </row>
    <row r="41" spans="1:5" ht="12.75" customHeight="1">
      <c r="A41" s="47"/>
      <c r="B41" s="98" t="s">
        <v>131</v>
      </c>
      <c r="C41" s="124" t="s">
        <v>130</v>
      </c>
      <c r="D41" s="333"/>
      <c r="E41" s="15"/>
    </row>
    <row r="42" spans="1:5" ht="15.75" customHeight="1">
      <c r="A42" s="278">
        <v>43</v>
      </c>
      <c r="B42" s="99" t="s">
        <v>27</v>
      </c>
      <c r="C42" s="70"/>
      <c r="D42" s="334">
        <f>D39-D34</f>
        <v>0</v>
      </c>
      <c r="E42" s="326"/>
    </row>
    <row r="43" spans="1:5" ht="12.75">
      <c r="A43" s="277"/>
      <c r="B43" s="71" t="s">
        <v>28</v>
      </c>
      <c r="C43" s="71"/>
      <c r="D43" s="335"/>
      <c r="E43" s="327"/>
    </row>
    <row r="44" spans="1:5" ht="12.75">
      <c r="A44" s="277"/>
      <c r="B44" s="100" t="s">
        <v>32</v>
      </c>
      <c r="C44" s="3"/>
      <c r="D44" s="335"/>
      <c r="E44" s="327"/>
    </row>
    <row r="45" spans="1:5" ht="12" customHeight="1" thickBot="1">
      <c r="A45" s="305"/>
      <c r="B45" s="101" t="s">
        <v>92</v>
      </c>
      <c r="C45" s="124" t="s">
        <v>132</v>
      </c>
      <c r="D45" s="336"/>
      <c r="E45" s="328"/>
    </row>
    <row r="46" spans="1:5" ht="24" customHeight="1" thickBot="1">
      <c r="A46" s="308" t="s">
        <v>142</v>
      </c>
      <c r="B46" s="309"/>
      <c r="C46" s="309"/>
      <c r="D46" s="309"/>
      <c r="E46" s="309"/>
    </row>
    <row r="47" spans="1:5" ht="24.75" customHeight="1" thickBot="1">
      <c r="A47" s="41" t="s">
        <v>21</v>
      </c>
      <c r="B47" s="42" t="s">
        <v>22</v>
      </c>
      <c r="C47" s="42"/>
      <c r="D47" s="43" t="s">
        <v>23</v>
      </c>
      <c r="E47" s="44" t="s">
        <v>34</v>
      </c>
    </row>
    <row r="48" spans="1:5" ht="11.25" customHeight="1">
      <c r="A48" s="276">
        <v>51</v>
      </c>
      <c r="B48" s="102" t="s">
        <v>24</v>
      </c>
      <c r="C48" s="268"/>
      <c r="D48" s="81"/>
      <c r="E48" s="68"/>
    </row>
    <row r="49" spans="1:5" ht="12" customHeight="1">
      <c r="A49" s="277"/>
      <c r="B49" s="21" t="s">
        <v>158</v>
      </c>
      <c r="C49" s="269"/>
      <c r="D49" s="303">
        <f>IF(C60="ano",C73,C74)</f>
        <v>0</v>
      </c>
      <c r="E49" s="303"/>
    </row>
    <row r="50" spans="1:5" ht="12" customHeight="1">
      <c r="A50" s="277"/>
      <c r="B50" s="1" t="s">
        <v>157</v>
      </c>
      <c r="C50" s="269"/>
      <c r="D50" s="303"/>
      <c r="E50" s="303"/>
    </row>
    <row r="51" spans="1:5" ht="11.25" customHeight="1">
      <c r="A51" s="277"/>
      <c r="B51" s="72" t="s">
        <v>30</v>
      </c>
      <c r="C51" s="100"/>
      <c r="D51" s="84"/>
      <c r="E51" s="79"/>
    </row>
    <row r="52" spans="1:5" ht="13.5" customHeight="1">
      <c r="A52" s="277"/>
      <c r="B52" s="270" t="s">
        <v>33</v>
      </c>
      <c r="C52" s="267"/>
      <c r="D52" s="82" t="str">
        <f>IF(D49&lt;0,0,"  ")</f>
        <v>  </v>
      </c>
      <c r="E52" s="79"/>
    </row>
    <row r="53" spans="1:5" ht="13.5" customHeight="1">
      <c r="A53" s="277"/>
      <c r="B53" s="322" t="s">
        <v>159</v>
      </c>
      <c r="C53" s="323"/>
      <c r="D53" s="82"/>
      <c r="E53" s="79"/>
    </row>
    <row r="54" spans="1:5" ht="12" customHeight="1">
      <c r="A54" s="277"/>
      <c r="B54" s="324" t="s">
        <v>160</v>
      </c>
      <c r="C54" s="325"/>
      <c r="D54" s="273"/>
      <c r="E54" s="15"/>
    </row>
    <row r="55" spans="1:9" ht="13.5" customHeight="1">
      <c r="A55" s="277"/>
      <c r="B55" s="275" t="s">
        <v>133</v>
      </c>
      <c r="C55" s="267" t="s">
        <v>134</v>
      </c>
      <c r="D55" s="273"/>
      <c r="E55" s="15"/>
      <c r="I55" s="125"/>
    </row>
    <row r="56" spans="1:5" ht="7.5" customHeight="1">
      <c r="A56" s="277"/>
      <c r="B56" s="275"/>
      <c r="C56" s="271"/>
      <c r="D56" s="83"/>
      <c r="E56" s="15"/>
    </row>
    <row r="57" spans="1:5" ht="13.5" customHeight="1">
      <c r="A57" s="277"/>
      <c r="B57" s="103" t="s">
        <v>135</v>
      </c>
      <c r="C57" s="125" t="s">
        <v>136</v>
      </c>
      <c r="D57" s="303"/>
      <c r="E57" s="15"/>
    </row>
    <row r="58" spans="1:5" ht="13.5" customHeight="1">
      <c r="A58" s="277"/>
      <c r="B58" s="100" t="s">
        <v>137</v>
      </c>
      <c r="C58" s="37"/>
      <c r="D58" s="303"/>
      <c r="E58" s="15"/>
    </row>
    <row r="59" spans="1:5" ht="13.5" customHeight="1">
      <c r="A59" s="277"/>
      <c r="B59" s="103" t="s">
        <v>100</v>
      </c>
      <c r="C59" s="108" t="s">
        <v>134</v>
      </c>
      <c r="D59" s="83"/>
      <c r="E59" s="15"/>
    </row>
    <row r="60" spans="1:5" ht="13.5" customHeight="1">
      <c r="A60" s="277"/>
      <c r="B60" s="100"/>
      <c r="C60" s="37"/>
      <c r="D60" s="274"/>
      <c r="E60" s="15"/>
    </row>
    <row r="61" spans="1:5" ht="13.5" customHeight="1">
      <c r="A61" s="277"/>
      <c r="B61" s="103" t="s">
        <v>101</v>
      </c>
      <c r="C61" s="105"/>
      <c r="D61" s="274"/>
      <c r="E61" s="15"/>
    </row>
    <row r="62" spans="1:5" ht="13.5" customHeight="1">
      <c r="A62" s="277"/>
      <c r="B62" s="100" t="s">
        <v>102</v>
      </c>
      <c r="C62" s="108" t="s">
        <v>138</v>
      </c>
      <c r="D62" s="84"/>
      <c r="E62" s="15"/>
    </row>
    <row r="63" spans="1:5" ht="13.5" customHeight="1">
      <c r="A63" s="277"/>
      <c r="C63" s="37"/>
      <c r="D63" s="85">
        <f>IF(C63="ANO",0,"")</f>
      </c>
      <c r="E63" s="15"/>
    </row>
    <row r="64" spans="1:5" ht="6" customHeight="1" thickBot="1">
      <c r="A64" s="305"/>
      <c r="B64" s="101"/>
      <c r="C64" s="266"/>
      <c r="D64" s="86"/>
      <c r="E64" s="80"/>
    </row>
    <row r="65" ht="4.5" customHeight="1"/>
    <row r="66" spans="1:5" ht="12.75">
      <c r="A66" s="300"/>
      <c r="B66" s="300"/>
      <c r="C66" s="300"/>
      <c r="D66" s="300"/>
      <c r="E66" s="300"/>
    </row>
    <row r="68" ht="12.75" hidden="1"/>
    <row r="69" spans="2:3" ht="12.75" hidden="1">
      <c r="B69" s="1" t="s">
        <v>87</v>
      </c>
      <c r="C69" s="1">
        <f>IF(D15=0,0,IF(0.135*0.5*(D3-D5)/D15&lt;1590,1590,IF(0.135*0.5*(D3-D5)/D15&gt;12720-(0.135*D8/D15),12720-(0.135*D8/D15),TRUNC(0.135*0.5*(D3-D5)/D15+0.99))))</f>
        <v>0</v>
      </c>
    </row>
    <row r="70" ht="12.75" hidden="1">
      <c r="C70" s="1">
        <f>IF(D15=0,0,IF(0.135*0.5*(D3-D5)/D15&lt;1590,1590,IF(0.135*0.5*(D3-D5)/D15&gt;12720,12720,TRUNC(0.135*0.5*(D3-D5)/D15+0.99))))</f>
        <v>0</v>
      </c>
    </row>
    <row r="71" spans="2:3" ht="12.75" hidden="1">
      <c r="B71" s="1" t="s">
        <v>88</v>
      </c>
      <c r="C71" s="1">
        <f>IF(D15=0,0,IF(0.135*0.5*(D3-D5)/D15&lt;=0,0,IF(0.135*0.5*(D3-D5)/D15&gt;12720-(0.135*D8/D15),12720-(0.135*D8/D15),TRUNC(0.135*0.5*(D3-D5)/D15+0.99))))</f>
        <v>0</v>
      </c>
    </row>
    <row r="72" ht="12.75" hidden="1">
      <c r="C72" s="1">
        <f>IF(D15=0,0,IF(0.135*0.5*(D3-D5)/D15&lt;=0,0,IF(0.135*0.5*(D3-D5)/D15&gt;12720,12720,TRUNC(0.135*0.5*(D3-D5)/D15+0.99))))</f>
        <v>0</v>
      </c>
    </row>
    <row r="73" spans="2:3" ht="12.75" hidden="1">
      <c r="B73" s="1" t="str">
        <f>IF(C58="Ano","Ne","Ano")</f>
        <v>Ano</v>
      </c>
      <c r="C73" s="1">
        <f>IF(F29&gt;0,C69,C70)</f>
        <v>0</v>
      </c>
    </row>
    <row r="74" spans="2:3" ht="12.75" hidden="1">
      <c r="B74" s="1" t="str">
        <f>IF(C60="Ano","Ne","Ano")</f>
        <v>Ano</v>
      </c>
      <c r="C74" s="1">
        <f>IF(F29&gt;0,C71,C72)</f>
        <v>0</v>
      </c>
    </row>
    <row r="75" ht="12.75" hidden="1">
      <c r="B75" s="1" t="str">
        <f>IF(C60="Ano","Ne","Ano")</f>
        <v>Ano</v>
      </c>
    </row>
    <row r="78" spans="2:3" ht="12.75">
      <c r="B78" s="6"/>
      <c r="C78" s="6"/>
    </row>
  </sheetData>
  <sheetProtection selectLockedCells="1"/>
  <mergeCells count="39">
    <mergeCell ref="B53:C53"/>
    <mergeCell ref="B54:C54"/>
    <mergeCell ref="E42:E45"/>
    <mergeCell ref="D31:D33"/>
    <mergeCell ref="D34:D36"/>
    <mergeCell ref="D39:D41"/>
    <mergeCell ref="D42:D45"/>
    <mergeCell ref="E17:E20"/>
    <mergeCell ref="A9:A14"/>
    <mergeCell ref="D21:D22"/>
    <mergeCell ref="D23:D24"/>
    <mergeCell ref="D8:D14"/>
    <mergeCell ref="A23:A24"/>
    <mergeCell ref="A17:A20"/>
    <mergeCell ref="D17:D20"/>
    <mergeCell ref="A3:A4"/>
    <mergeCell ref="A5:A7"/>
    <mergeCell ref="A48:A64"/>
    <mergeCell ref="A28:A30"/>
    <mergeCell ref="A31:A33"/>
    <mergeCell ref="A34:A36"/>
    <mergeCell ref="A37:E37"/>
    <mergeCell ref="A46:E46"/>
    <mergeCell ref="D3:D4"/>
    <mergeCell ref="D5:D7"/>
    <mergeCell ref="A25:A27"/>
    <mergeCell ref="A42:A45"/>
    <mergeCell ref="D28:D30"/>
    <mergeCell ref="D25:D27"/>
    <mergeCell ref="A66:E66"/>
    <mergeCell ref="G30:G32"/>
    <mergeCell ref="E49:E50"/>
    <mergeCell ref="F29:F31"/>
    <mergeCell ref="D57:D58"/>
    <mergeCell ref="D54:D55"/>
    <mergeCell ref="D60:D61"/>
    <mergeCell ref="D49:D50"/>
    <mergeCell ref="B55:B56"/>
    <mergeCell ref="A39:A40"/>
  </mergeCells>
  <conditionalFormatting sqref="D57:D58">
    <cfRule type="expression" priority="1" dxfId="0" stopIfTrue="1">
      <formula>C63="ANO"</formula>
    </cfRule>
  </conditionalFormatting>
  <conditionalFormatting sqref="E49:E50">
    <cfRule type="expression" priority="2" dxfId="0" stopIfTrue="1">
      <formula>D63="ANO"</formula>
    </cfRule>
  </conditionalFormatting>
  <conditionalFormatting sqref="D60:D61">
    <cfRule type="expression" priority="3" dxfId="0" stopIfTrue="1">
      <formula>#REF!="ANO"</formula>
    </cfRule>
  </conditionalFormatting>
  <conditionalFormatting sqref="D49:D50">
    <cfRule type="expression" priority="4" dxfId="0" stopIfTrue="1">
      <formula>C63="ANO"</formula>
    </cfRule>
    <cfRule type="cellIs" priority="5" dxfId="0" operator="lessThan" stopIfTrue="1">
      <formula>0</formula>
    </cfRule>
  </conditionalFormatting>
  <conditionalFormatting sqref="D52:D53">
    <cfRule type="expression" priority="6" dxfId="1" stopIfTrue="1">
      <formula>$D$49&gt;0</formula>
    </cfRule>
  </conditionalFormatting>
  <dataValidations count="7">
    <dataValidation type="list" allowBlank="1" showInputMessage="1" showErrorMessage="1" promptTitle="Souběh se zaměstnáním" prompt="Mám souběžné zaměstnání, které je hlavním zdrojem příjmů, nejsem povinna platit zálohy na pojistné&#10;&#10;&#10;" sqref="C63">
      <formula1>$B$75</formula1>
    </dataValidation>
    <dataValidation allowBlank="1" showInputMessage="1" showErrorMessage="1" prompt="Uveďte úhrn příjmů" sqref="D3:D4"/>
    <dataValidation allowBlank="1" showInputMessage="1" showErrorMessage="1" prompt="Uveďte úhrn výdajů&#10;" sqref="D5:D7"/>
    <dataValidation type="list" allowBlank="1" showInputMessage="1" showErrorMessage="1" sqref="D15:D20">
      <formula1>"0,1,2,3,4,5,6,7,8,9,10,11,12,"</formula1>
    </dataValidation>
    <dataValidation type="list" allowBlank="1" showInputMessage="1" showErrorMessage="1" promptTitle="Minimální vyměřovací základ" prompt="Jsem OSVČ, pro kterou není stanoven minimální vyměřovací základ&#10;" sqref="C58">
      <formula1>$B$74</formula1>
    </dataValidation>
    <dataValidation type="list" allowBlank="1" showInputMessage="1" showErrorMessage="1" promptTitle="Minimální vyměřovací základ" prompt="Jsem OSVČ, pro kterou platí minimální vyměřovací základ&#10;" sqref="C60">
      <formula1>$B$73</formula1>
    </dataValidation>
    <dataValidation allowBlank="1" showInputMessage="1" showErrorMessage="1" prompt="Uveďte úhrn vyměřovacích základů zaměstnance&#10;" sqref="D8:D14"/>
  </dataValidations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Přehled o příjmech a výdajích</dc:title>
  <dc:subject/>
  <dc:creator>Kateřina Kafková</dc:creator>
  <cp:keywords/>
  <dc:description/>
  <cp:lastModifiedBy>VZP ČR</cp:lastModifiedBy>
  <cp:lastPrinted>2009-01-16T08:05:20Z</cp:lastPrinted>
  <dcterms:created xsi:type="dcterms:W3CDTF">2001-09-11T08:33:37Z</dcterms:created>
  <dcterms:modified xsi:type="dcterms:W3CDTF">2009-01-16T08:05:39Z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